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monashuni-my.sharepoint.com/personal/nfer0009_student_monash_edu/Documents/Uni Documents/FYP - Robot Quadruped/GITHUB/DingoQuadruped/"/>
    </mc:Choice>
  </mc:AlternateContent>
  <xr:revisionPtr revIDLastSave="1540" documentId="13_ncr:1_{CAA3EA50-B21F-466C-8ACE-9AAFCB28345B}" xr6:coauthVersionLast="47" xr6:coauthVersionMax="47" xr10:uidLastSave="{735B8920-59E2-45E6-B14E-237D59D9DAD4}"/>
  <bookViews>
    <workbookView xWindow="-120" yWindow="-120" windowWidth="29040" windowHeight="15840" xr2:uid="{22EC8EF3-3BC0-41AD-BD72-82C0B0212A30}"/>
  </bookViews>
  <sheets>
    <sheet name="Final BOM"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3" l="1"/>
  <c r="H49" i="3"/>
  <c r="H42" i="3" l="1"/>
  <c r="H32" i="3"/>
  <c r="H52" i="3"/>
  <c r="H53" i="3"/>
  <c r="H54" i="3"/>
  <c r="H55" i="3"/>
  <c r="H22" i="3"/>
  <c r="H28" i="3"/>
  <c r="H21" i="3"/>
  <c r="H20" i="3"/>
  <c r="H23" i="3"/>
  <c r="H45" i="3"/>
  <c r="H33" i="3"/>
  <c r="H30" i="3"/>
  <c r="H59" i="3"/>
  <c r="H60" i="3"/>
  <c r="H61" i="3"/>
  <c r="H62" i="3"/>
  <c r="H38" i="3"/>
  <c r="H57" i="3"/>
  <c r="H58" i="3"/>
  <c r="H14" i="3"/>
  <c r="H13" i="3"/>
  <c r="H6" i="3"/>
  <c r="H34" i="3"/>
  <c r="H25" i="3"/>
  <c r="H15" i="3"/>
  <c r="H24" i="3"/>
  <c r="H12" i="3"/>
  <c r="H46" i="3"/>
  <c r="H27" i="3"/>
  <c r="H39" i="3"/>
  <c r="H43" i="3"/>
  <c r="H41" i="3"/>
  <c r="H47" i="3"/>
  <c r="H48" i="3"/>
  <c r="H7" i="3"/>
  <c r="H18" i="3"/>
  <c r="H37" i="3"/>
  <c r="H16" i="3"/>
  <c r="H9" i="3"/>
  <c r="H26" i="3"/>
  <c r="H36" i="3"/>
  <c r="H29" i="3"/>
  <c r="H11" i="3"/>
  <c r="H44" i="3"/>
  <c r="H56" i="3"/>
  <c r="H10" i="3"/>
  <c r="H8" i="3"/>
  <c r="H40" i="3"/>
  <c r="H35" i="3"/>
  <c r="H19" i="3"/>
  <c r="H31" i="3"/>
  <c r="G5" i="3"/>
  <c r="H5" i="3" s="1"/>
  <c r="H65" i="3" l="1"/>
</calcChain>
</file>

<file path=xl/sharedStrings.xml><?xml version="1.0" encoding="utf-8"?>
<sst xmlns="http://schemas.openxmlformats.org/spreadsheetml/2006/main" count="186" uniqueCount="177">
  <si>
    <t>Category</t>
  </si>
  <si>
    <t>Item</t>
  </si>
  <si>
    <t>Link to purchase</t>
  </si>
  <si>
    <t>Comments</t>
  </si>
  <si>
    <t>quantity</t>
  </si>
  <si>
    <t>Price per item</t>
  </si>
  <si>
    <t>Total Price</t>
  </si>
  <si>
    <t>Leg Linkage Mechanism</t>
  </si>
  <si>
    <t>Servo Motors</t>
  </si>
  <si>
    <t>https://www.aliexpress.com/item/1005004670681332.html?spm=a2g0o.cart.0.0.35d338daLsP2P7&amp;mp=1</t>
  </si>
  <si>
    <t>180 degrees, 35kg</t>
  </si>
  <si>
    <t>Heatsinks</t>
  </si>
  <si>
    <t>Thrust Bearings (legs)</t>
  </si>
  <si>
    <t>F4-10M 4x10x4mm</t>
  </si>
  <si>
    <t>Bearing</t>
  </si>
  <si>
    <t>6705-2RS 25X32X4</t>
  </si>
  <si>
    <t>Servo horns</t>
  </si>
  <si>
    <t>Servo Discs</t>
  </si>
  <si>
    <t>Body Construction</t>
  </si>
  <si>
    <t>Spring</t>
  </si>
  <si>
    <t>M3 threaded inserts</t>
  </si>
  <si>
    <t>Pack of 100, M3xD4.6xL4.0</t>
  </si>
  <si>
    <t>Magnets</t>
  </si>
  <si>
    <t>https://magnet.com.au/products/neodymium-disc-6mm-x-2mm-diametric-n35?variant=37006186971301&amp;currency=AUD&amp;utm_source=google&amp;utm_medium=&amp;utm_id=17632686716&amp;utm_content=&amp;utm_term=&amp;creativeId=&amp;gclid=CjwKCAjwwL6aBhBlEiwADycBIIdzTlagejPUPeQ-sVTDDbsELvUR1bW7tAAXokLwELk8-JGPUlBU4RoCnNMQAvD_BwE&amp;_atid=yoAZS1xoT68WGERHBMpsSoIidnjEej&amp;fbclid=IwAR1iOjxi2imSJXPCzrt-8cT2lWh2TofaApdKMH6VuEt5qIHqTee9IJKkoPo</t>
  </si>
  <si>
    <t>Used to hold fans in place</t>
  </si>
  <si>
    <t>Orange Acrylic</t>
  </si>
  <si>
    <t>https://www.acrylicsonline.com.au/products/orange-acrylic-sheet</t>
  </si>
  <si>
    <t>3mm thick, need approx 400x400mm sheet for all acrylic pieces (quote for 420x594mm)</t>
  </si>
  <si>
    <t>Computing</t>
  </si>
  <si>
    <t>Arduino Nano</t>
  </si>
  <si>
    <t>https://core-electronics.com.au/nano-v3-0-board.html</t>
  </si>
  <si>
    <t>For IMU, Battery sensing, LCD screen</t>
  </si>
  <si>
    <t>Raspberry Pi 4 Model B</t>
  </si>
  <si>
    <t>https://core-electronics.com.au/raspberry-pi-4-model-b-8gb.html</t>
  </si>
  <si>
    <t>Logic Level Converter</t>
  </si>
  <si>
    <t>https://core-electronics.com.au/logic-level-shifter-4-channel-bidirectional.html</t>
  </si>
  <si>
    <t>For adjusting voltage between the pi and the nano</t>
  </si>
  <si>
    <t>Raspberry Pi Breakout Board</t>
  </si>
  <si>
    <t>https://core-electronics.com.au/raspberry-pi-4b-gpio-terminal-block-hat.html</t>
  </si>
  <si>
    <t>Arduino Nano Breakout Board</t>
  </si>
  <si>
    <t>https://www.ebay.com.au/itm/132697921045?hash=item1ee5699615%3Ag%3Aw10AAOSwpLVcBpiL&amp;amdata=enc%3AAQAHAAABAO0bYQQbPmaLFgVT6wErU3QE7q8vZlyOo1128PV1bJnIIyHIUixnCyfXAXZwD2YBGLLnRczs%2FLt3OQ4HiR4Q11wEjuMq32wKGgXnErkASPDgxOmhfFU%2FeoDLoGZvjrQDp0uviqVPKQmyYkhdbQTS3mmt4Xhwe8Sxv233v%2Fycet9Pi%2FMa7Ep85kmRNXkA9nzrorGltGWTkAcymA8%2BOPLfBy2mfpUmzu1ssWOtyY9TuHbXQva6hw7WVLW9GGiAfvx5KFlpU%2Bj1FtoAOrifNJ22r5zT38eB9VhO24zjuZkpy1GU%2FE0rFUF5Q0qJCwLFEhsmpMXyF2dqHU6mKGvYxXxE%2BZY%3D%7Ctkp%3ABk9SR7aAnvrkYQ</t>
  </si>
  <si>
    <t>GPIO Cable</t>
  </si>
  <si>
    <t>https://core-electronics.com.au/40-pin-gpio-extension-cable-for-any-2x20-pin-raspberry-pi-150mm-6-long.html</t>
  </si>
  <si>
    <t>To connect Pi to its breakout board</t>
  </si>
  <si>
    <t>RasbPi Cooling System</t>
  </si>
  <si>
    <t>https://core-electronics.com.au/cooling-kit-for-raspberry-pi-4-1.html</t>
  </si>
  <si>
    <t xml:space="preserve"> </t>
  </si>
  <si>
    <t>Power Supply and Management</t>
  </si>
  <si>
    <t>DC to DC (Buck) converter 20A</t>
  </si>
  <si>
    <t>https://www.amazon.com.au/1PZ-ABC-H10-Converter-Adjustable-1-2V-35V/dp/B097SXWN21/ref=sr_1_11?crid=UD4UK9TNM2Y6&amp;keywords=buck+converter+20a+300w&amp;qid=1663655330&amp;s=electronics&amp;sprefix=buck+converter+20a+300%2Celectronics%2C208&amp;sr=1-11</t>
  </si>
  <si>
    <t>Adjustable, set to ~7V in Dingo</t>
  </si>
  <si>
    <t>LiPo Battery</t>
  </si>
  <si>
    <t>DC to DC (Buck) converter 4A</t>
  </si>
  <si>
    <t>https://core-electronics.com.au/dc-dc-buck-converter-7-24v-to-5v-4a.html</t>
  </si>
  <si>
    <t>PCB Parts</t>
  </si>
  <si>
    <t>PCB Manufacturing</t>
  </si>
  <si>
    <t>https://greenpcb.com.au/product/pcb-prototype/</t>
  </si>
  <si>
    <t>Cost estimated using GreenPCB quote system (2 boards)</t>
  </si>
  <si>
    <t>Reverse Polarity Protection Diode</t>
  </si>
  <si>
    <t>https://www.digikey.com/en/products/detail/B160-13-F/B160-FDICT-ND/806561?curr=usd&amp;utm_campaign=buynow&amp;utm_medium=aggregator&amp;utm_source=octopart</t>
  </si>
  <si>
    <t>B160-13-F</t>
  </si>
  <si>
    <t>Terminal Blocks</t>
  </si>
  <si>
    <t>https://www.digikey.com.au/en/products/detail/phoenix-contact/1935776/2513905</t>
  </si>
  <si>
    <t>Male Connector (for peripherals)</t>
  </si>
  <si>
    <t>https://www.digikey.com.au/en/products/detail/jst-sales-america-inc/B2B-PH-K-S-LF-SN/926611?s=N4IgTCBcDaIEJjgWgAoAkkGkkGUAEAFADIBiAlATgHJkgC6AvkA</t>
  </si>
  <si>
    <t>B2B-PH-K-S(LF)(SN)</t>
  </si>
  <si>
    <t>Female Connector (for peripherals)</t>
  </si>
  <si>
    <t>https://www.digikey.com.au/en/products/detail/jst-sales-america-inc/PHR-2/608607</t>
  </si>
  <si>
    <t>PHR-2</t>
  </si>
  <si>
    <t>Socket for Connectors</t>
  </si>
  <si>
    <t>https://www.digikey.com.au/en/products/detail/jst-sales-america-inc/SPH-002T-P0-5S/527359</t>
  </si>
  <si>
    <t>SPH-002T-P0.5S</t>
  </si>
  <si>
    <t>47k Resistor</t>
  </si>
  <si>
    <t>https://www.digikey.com.au/en/products/detail/te-connectivity-passive-product/CRGCQ1206F47K/8576432?s=N4IgTCBcDaIMICUDicCKBGMAGAbAMQBYB2AaRAF0BfIA</t>
  </si>
  <si>
    <t>CRGCQ1206F47K</t>
  </si>
  <si>
    <t>10k resistor</t>
  </si>
  <si>
    <t>https://www.digikey.com.au/en/products/detail/te-connectivity-passive-product/CRGCQ0805F10K/8576363?s=N4IgTCBcDaIMICUDicCKAGAHOgrAMQEZ0BpEAXQF8g</t>
  </si>
  <si>
    <t>CRGCQ0805F10K</t>
  </si>
  <si>
    <t>Electrical</t>
  </si>
  <si>
    <t>Emergency Stop Switch</t>
  </si>
  <si>
    <t>https://au.mouser.com/ProductDetail/Shin-Chin/R13-930S-01-BR?qs=W%2FMpXkg%252BdQ4sW1BEynCGwA%3D%3D</t>
  </si>
  <si>
    <t>21A at 14VDC rated</t>
  </si>
  <si>
    <t>On/off Switch</t>
  </si>
  <si>
    <t>https://au.mouser.com/ProductDetail/ZF/CRE22F2FBBNE?qs=4EnmSMTL3HO0CsCQiVQQXQ%3D%3D</t>
  </si>
  <si>
    <t>20A at 14VDC rated</t>
  </si>
  <si>
    <t>LCD Screen</t>
  </si>
  <si>
    <t>https://core-electronics.com.au/147inch-lcd-display-module-rounded-corners-172x320-resolution-spi-interface.html</t>
  </si>
  <si>
    <t>1.47 inch</t>
  </si>
  <si>
    <t>XT60 Connector</t>
  </si>
  <si>
    <t>https://core-electronics.com.au/xt60-connector-male-female-pair-yellow.html</t>
  </si>
  <si>
    <t>To connect LiPo to the robot</t>
  </si>
  <si>
    <t xml:space="preserve">Servo Driver PCA9685 </t>
  </si>
  <si>
    <t>https://core-electronics.com.au/adafruit-16-channel-12-bit-pwm-servo-driver-i2c-interface-pca9685.html?gclid=CjwKCAjwx_eiBhBGEiwA15gLNyrjVgwtcARM70AoWVlYpniFX7OVaV9Z7w1eB-bvePYdNC6ClqYsXRoC4JAQAvD_BwE</t>
  </si>
  <si>
    <t>To control servo motors, via I2C interface</t>
  </si>
  <si>
    <t>Capacitor</t>
  </si>
  <si>
    <t>Fan</t>
  </si>
  <si>
    <t>https://au.mouser.com/ProductDetail/Delta-Electronics/AFB0605MC?qs=%2FW4LtXOBxKtFoJ8jJfKvRw%3D%3D</t>
  </si>
  <si>
    <t xml:space="preserve"> 60x60x13mm dimensions, 5V</t>
  </si>
  <si>
    <t>IMU</t>
  </si>
  <si>
    <t>https://core-electronics.com.au/adafruit-9-dof-absolute-orientation-imu-fusion-breakout-bno055-stemma-qt-qwiic.html</t>
  </si>
  <si>
    <t>Integrated Measuring Unit</t>
  </si>
  <si>
    <t>Digital Voltmeter</t>
  </si>
  <si>
    <t>DC 2.5-30V, used to measure battery voltage</t>
  </si>
  <si>
    <t>Misc</t>
  </si>
  <si>
    <t>32GB MicroSD card</t>
  </si>
  <si>
    <t>https://core-electronics.com.au/microsd-memory-card-32gb-class-10.html</t>
  </si>
  <si>
    <t>32GB is maximum Pi supports</t>
  </si>
  <si>
    <t>https://www.jbhifi.com.au/products/ps4-playstation-4-dualshock-4-wireless-controller-black</t>
  </si>
  <si>
    <t>NOTE: AS THE FOLLOWING ITEMS ARE SOLD IN MUCH LARGER QUANTITIES THAN NEEDED, AND ARE OFTEN ALREADY AVAILABLE TO THE BUILDER, THEIR COST HAS BEEN REDUCED TO THE AMOUNT ACTUALLY NEEDED TO BUILD THE QUADRUPED</t>
  </si>
  <si>
    <t>Power Delivery Wire</t>
  </si>
  <si>
    <t>Minimum 12AWG, for wires expected to carry current above 2A and/or voltage above 5V</t>
  </si>
  <si>
    <t>Connection Wire</t>
  </si>
  <si>
    <t>22-30AWG, recommend solid core, used for all other wires</t>
  </si>
  <si>
    <t>Ferrules</t>
  </si>
  <si>
    <t>https://www.digikey.com.au/en/products/detail/panduit-corp/FSD80-8-KD6/5775775</t>
  </si>
  <si>
    <t>Optional, if used need approx 20 across robot</t>
  </si>
  <si>
    <t>Heat Shrink</t>
  </si>
  <si>
    <t>https://www.digikey.com.au/en/products/detail/qualtek/Q5-3X-3-16-01-QB48IN-25/754970</t>
  </si>
  <si>
    <t>Only small amount required, for covering exposed solid-core wires</t>
  </si>
  <si>
    <t>100k resistors</t>
  </si>
  <si>
    <t>https://www.digikey.com.au/en/products/detail/te-connectivity-passive-product/RR03J100KTB/2385197</t>
  </si>
  <si>
    <t>For dividing the voltage at the buck converter so that it is readable by the nano</t>
  </si>
  <si>
    <t>M3 Nuts</t>
  </si>
  <si>
    <t>M3 Bolts</t>
  </si>
  <si>
    <t>Black ABS Filament</t>
  </si>
  <si>
    <t>https://cubictech.com.au/collections/3d-print-filaments/products/esun-original-abs-3d-filament-1-75mm-1kg</t>
  </si>
  <si>
    <t>Approx 500g required</t>
  </si>
  <si>
    <t>Orange ABS Filament</t>
  </si>
  <si>
    <t>Black PLA Filament</t>
  </si>
  <si>
    <t>https://cubictech.com.au/collections/pla-filament/products/pla-filament-1-75</t>
  </si>
  <si>
    <t>Approx 750g required (includes 500g for the stand)</t>
  </si>
  <si>
    <t>White TPU Filament</t>
  </si>
  <si>
    <t>https://3dprintersonline.com.au/3dpo-tpu-filament-1-75mm-1kg/</t>
  </si>
  <si>
    <t>https://www.aliexpress.com/item/1005004660730267.html?spm=a2g0o.detail.1000023.16.1569213ad8nkQv</t>
  </si>
  <si>
    <t>M3 x 25 (5pcs)</t>
  </si>
  <si>
    <t>Threaded rods, long</t>
  </si>
  <si>
    <t>Threaded rods,short</t>
  </si>
  <si>
    <t>Rod ends,Long</t>
  </si>
  <si>
    <t>Rod ends Short</t>
  </si>
  <si>
    <t>https://www.aliexpress.com/item/32878321408.html?spm=a2g0o.detail.1000023.6.64cd339bFmvU9y</t>
  </si>
  <si>
    <t>2200uF 16VDC Electrolytic RB Capacitor ,For servo board</t>
  </si>
  <si>
    <t>https://www.jaycar.com.au/2200uf-16vdc-electrolytic-rb-capacitor/p/RE6238</t>
  </si>
  <si>
    <t>https://www.aliexpress.com/item/632552645.html?spm=a2g0o.productlist.main.1.172f7205J92lTn&amp;algo_pvid=6f8cd59d-f4bd-4a65-a063-bc627455127a&amp;algo_exp_id=6f8cd59d-f4bd-4a65-a063-bc627455127a-0&amp;pdp_npi=3%40dis%21AUD%2113.26%2113.26%21%21%21%21%21%40211bd8be16844915923837486d07c3%2165845112152%21sea%21AU%213891807975&amp;curPageLogUid=3ZmsIbJpg1lW</t>
  </si>
  <si>
    <t>20x 684ZZ Mini Deep Groove Ball Bearing 4x9x4mm</t>
  </si>
  <si>
    <t>https://www.amazon.com.au/dp/B0B25351KS?ref_=pe_19115062_429603572_302_E_DDE_dt_1</t>
  </si>
  <si>
    <t>https://www.aliexpress.com/item/32834429523.html?spm=a2g0o.store_pc_allProduct.8148356.2.83517b6fpzvGzT&amp;pdp_npi=3%40dis%21AUD%21AU%20%2414.15%21AU%20%2413.16%21%21%21%21%21%402101e9d316844918858472057e6f41%2165019907727%21sh%21AU%213891807975</t>
  </si>
  <si>
    <t>6mm, black. Cut in half for each leg motor</t>
  </si>
  <si>
    <t>https://www.aliexpress.com/item/1005001485067326.html?spm=a2g0o.store_pc_allProduct.8148356.2.597d5530ZMIYkS&amp;pdp_npi=3%40dis%21AUD%21AU%20%243.56%21AU%20%242.67%21%21%21%21%21%402101d8f416844919484488898e1367%2112000016307456024%21sh%21AU%213891807975</t>
  </si>
  <si>
    <t>RC Car Steering Servo Horn Arm 25T Teeth Long</t>
  </si>
  <si>
    <t>https://www.aliexpress.com/item/1005003322560236.html?spm=a2g0o.store_pc_allProduct.8148356.1.3cde2185u8rZqp&amp;pdp_npi=3%40dis%21AUD%21AU%20%242.02%21AU%20%241.78%21%21%21%21%21%4021038eda16844920319923588e1d6f%2112000027317325890%21sh%21AU%213891807975</t>
  </si>
  <si>
    <t>10 pcs, with screws.</t>
  </si>
  <si>
    <t>https://www.aliexpress.com/item/32827000998.html?spm=a2g0o.store_pc_allProduct.0.0.22cf268cItmqG4&amp;pdp_ext_f=%7B%22sku_id%22:%2265011521147%22,%22ship_from%22:%22%22%7D&amp;gps-id=pcStoreJustForYou&amp;scm=1007.23125.137358.0&amp;scm_id=1007.23125.137358.0&amp;scm-url=1007.23125.137358.0&amp;pvid=f91d933d-f4cb-4de2-8d6e-91f157ef296f</t>
  </si>
  <si>
    <t>For battery latch mechanism. 35mm long x 7mm OD</t>
  </si>
  <si>
    <t>https://www.aliexpress.com/item/1005005222500235.html?spm=a2g0o.productlist.main.81.39872af64VrD7z&amp;algo_pvid=0b74f278-ea4d-4b4e-95a2-0223afd536d9&amp;algo_exp_id=0b74f278-ea4d-4b4e-95a2-0223afd536d9-41&amp;pdp_npi=3%40dis%21AUD%214.85%212.53%21%21%21%21%21%4021224e9b16844922554382064d07d5%2112000032262732089%21sea%21AU%213891807975&amp;curPageLogUid=8XOdkFbe7xSW</t>
  </si>
  <si>
    <t>https://www.aliexpress.com/item/1005004879644825.html?spm=a2g0o.productlist.main.37.66504026BOIcNO&amp;algo_pvid=ffed097c-a9ec-4436-9994-02ace9a7b830&amp;algo_exp_id=ffed097c-a9ec-4436-9994-02ace9a7b830-19&amp;pdp_npi=3%40dis%21AUD%212.5%210.48%21%21%21%21%21%4021227e5116844923286255287d07c6%2112000030868498995%21sea%21AU%213891807975&amp;curPageLogUid=Ptmli1T9Qwz8</t>
  </si>
  <si>
    <t>10pcs, 015 M3 With Screw</t>
  </si>
  <si>
    <t>10pcs,  012 M3 With Screw</t>
  </si>
  <si>
    <t>M3 x 110mm (5pcs)</t>
  </si>
  <si>
    <t>8gb Ram</t>
  </si>
  <si>
    <t>Made by Dfrobot</t>
  </si>
  <si>
    <t>https://hobbyking.com/en_us/turnigy-nano-tech-4000mah-4s-45-90c-lipo-pack-xt-60.html#qa[bW9kZT03JnBhZ2U9MSZxdWVzdGlvbl9zZWFyY2hfY29udGVudD0=]</t>
  </si>
  <si>
    <t>Turnigy nano-tech 4000mAh 4S 45~90C Lipo Pack w/XT-90</t>
  </si>
  <si>
    <t>s</t>
  </si>
  <si>
    <t>https://au.rs-online.com/web/p/extension-springs/0751770</t>
  </si>
  <si>
    <t>Lab already has controllers and the robot can be keyboard controlled, so not counted</t>
  </si>
  <si>
    <t>Approx 50g required, for feet</t>
  </si>
  <si>
    <t>https://www.jaycar.com.au/red-light-duty-hook-up-wire-25m/p/WH3000</t>
  </si>
  <si>
    <t>[OPTIONAL] PS4 Controller</t>
  </si>
  <si>
    <t>https://au.element14.com/pro-power/pp001190/tri-rated-wire-4mm2-black-100m/dp/2501429</t>
  </si>
  <si>
    <t>https://www.aliexpress.com/item/1005003198605418.html?spm=a2g0o.productlist.main.17.700f4bb1143fKr&amp;algo_pvid=07a4f066-dd08-4fa5-946d-da04d32c02ec&amp;algo_exp_id=07a4f066-dd08-4fa5-946d-da04d32c02ec-8&amp;pdp_npi=3%40dis%21AUD%2176.29%2135.86%21%21%21%21%21%4021021a7216850191404043213d0744%2112000024621325864%21sea%21AU%213891807975&amp;curPageLogUid=B4waXwyGXVEg</t>
  </si>
  <si>
    <t>Included in below</t>
  </si>
  <si>
    <t>Multiple lengths,use as required as per CAD</t>
  </si>
  <si>
    <t>DC to DC (buck) converter 3A</t>
  </si>
  <si>
    <t>https://core-electronics.com.au/ubec-dc-dc-step-down-buck-converter-5v-at-3a-output.html</t>
  </si>
  <si>
    <t>For all components except servos and fans</t>
  </si>
  <si>
    <t>For fans</t>
  </si>
  <si>
    <t xml:space="preserve">TOTAL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</si>
</sst>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0">
    <font>
      <sz val="11"/>
      <color theme="1"/>
      <name val="Calibri"/>
      <family val="2"/>
      <scheme val="minor"/>
    </font>
    <font>
      <sz val="11"/>
      <color theme="1"/>
      <name val="Calibri"/>
      <family val="2"/>
      <scheme val="minor"/>
    </font>
    <font>
      <b/>
      <sz val="11"/>
      <color theme="1"/>
      <name val="Calibri"/>
      <family val="2"/>
      <scheme val="minor"/>
    </font>
    <font>
      <b/>
      <sz val="11"/>
      <color theme="1"/>
      <name val="Liberation Sans"/>
    </font>
    <font>
      <u/>
      <sz val="11"/>
      <color theme="10"/>
      <name val="Calibri"/>
      <family val="2"/>
      <scheme val="minor"/>
    </font>
    <font>
      <sz val="11"/>
      <color theme="1"/>
      <name val="Liberation Sans"/>
    </font>
    <font>
      <sz val="11"/>
      <name val="Calibri"/>
      <family val="2"/>
      <scheme val="minor"/>
    </font>
    <font>
      <sz val="10"/>
      <name val="Calibri"/>
      <family val="2"/>
      <scheme val="minor"/>
    </font>
    <font>
      <u/>
      <sz val="10"/>
      <color indexed="12"/>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theme="0"/>
        <bgColor indexed="64"/>
      </patternFill>
    </fill>
  </fills>
  <borders count="37">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96">
    <xf numFmtId="0" fontId="0" fillId="0" borderId="0" xfId="0"/>
    <xf numFmtId="0" fontId="0" fillId="0" borderId="2" xfId="0" applyBorder="1"/>
    <xf numFmtId="0" fontId="4" fillId="0" borderId="2" xfId="2" applyBorder="1" applyAlignment="1">
      <alignment horizontal="left"/>
    </xf>
    <xf numFmtId="0" fontId="0" fillId="0" borderId="2" xfId="0" applyBorder="1" applyAlignment="1">
      <alignment horizontal="center" wrapText="1"/>
    </xf>
    <xf numFmtId="0" fontId="4" fillId="0" borderId="2" xfId="2" applyBorder="1"/>
    <xf numFmtId="0" fontId="0" fillId="0" borderId="2" xfId="0" applyBorder="1" applyAlignment="1">
      <alignment horizontal="center" vertical="center"/>
    </xf>
    <xf numFmtId="164" fontId="0" fillId="0" borderId="2" xfId="1" applyNumberFormat="1" applyFont="1" applyBorder="1" applyAlignment="1">
      <alignment horizontal="center" vertical="center"/>
    </xf>
    <xf numFmtId="164" fontId="0" fillId="0" borderId="3" xfId="1" applyNumberFormat="1" applyFont="1" applyBorder="1" applyAlignment="1">
      <alignment horizontal="center" vertical="center"/>
    </xf>
    <xf numFmtId="164" fontId="0" fillId="0" borderId="5" xfId="1" applyNumberFormat="1" applyFont="1" applyBorder="1" applyAlignment="1">
      <alignment horizontal="center" vertical="center"/>
    </xf>
    <xf numFmtId="164" fontId="0" fillId="0" borderId="6" xfId="1" applyNumberFormat="1" applyFont="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xf>
    <xf numFmtId="0" fontId="0" fillId="0" borderId="10" xfId="0" applyBorder="1" applyAlignment="1">
      <alignment horizontal="center" vertical="center"/>
    </xf>
    <xf numFmtId="164" fontId="0" fillId="0" borderId="10" xfId="1" applyNumberFormat="1" applyFont="1" applyBorder="1" applyAlignment="1">
      <alignment horizontal="center" vertical="center"/>
    </xf>
    <xf numFmtId="0" fontId="0" fillId="0" borderId="11" xfId="0" applyBorder="1" applyAlignment="1">
      <alignment horizontal="center"/>
    </xf>
    <xf numFmtId="0" fontId="0" fillId="0" borderId="10" xfId="0" applyBorder="1" applyAlignment="1">
      <alignment horizontal="center" wrapText="1"/>
    </xf>
    <xf numFmtId="164" fontId="5" fillId="0" borderId="1" xfId="1" applyNumberFormat="1" applyFont="1" applyBorder="1" applyAlignment="1">
      <alignment horizontal="center" vertical="center"/>
    </xf>
    <xf numFmtId="0" fontId="3" fillId="2" borderId="1" xfId="0" applyFont="1" applyFill="1" applyBorder="1" applyAlignment="1">
      <alignment horizontal="center" vertical="center"/>
    </xf>
    <xf numFmtId="0" fontId="0" fillId="0" borderId="15" xfId="0" applyBorder="1" applyAlignment="1">
      <alignment horizontal="center"/>
    </xf>
    <xf numFmtId="0" fontId="4" fillId="0" borderId="16" xfId="2" applyBorder="1" applyAlignment="1">
      <alignment horizontal="left"/>
    </xf>
    <xf numFmtId="0" fontId="0" fillId="0" borderId="16" xfId="0" applyBorder="1" applyAlignment="1">
      <alignment horizontal="center" wrapText="1"/>
    </xf>
    <xf numFmtId="0" fontId="0" fillId="0" borderId="16" xfId="0" applyBorder="1" applyAlignment="1">
      <alignment horizontal="center" vertical="center"/>
    </xf>
    <xf numFmtId="164" fontId="0" fillId="0" borderId="16" xfId="1" applyNumberFormat="1" applyFont="1" applyBorder="1" applyAlignment="1">
      <alignment horizontal="center" vertical="center"/>
    </xf>
    <xf numFmtId="0" fontId="4" fillId="0" borderId="19" xfId="2" applyBorder="1" applyAlignment="1">
      <alignment horizontal="left"/>
    </xf>
    <xf numFmtId="0" fontId="0" fillId="0" borderId="19" xfId="0" applyBorder="1" applyAlignment="1">
      <alignment horizontal="center" wrapText="1"/>
    </xf>
    <xf numFmtId="0" fontId="0" fillId="0" borderId="19" xfId="0" applyBorder="1" applyAlignment="1">
      <alignment horizontal="center" vertical="center"/>
    </xf>
    <xf numFmtId="164" fontId="0" fillId="0" borderId="19" xfId="1" applyNumberFormat="1" applyFont="1" applyBorder="1" applyAlignment="1">
      <alignment horizontal="center" vertical="center"/>
    </xf>
    <xf numFmtId="0" fontId="4" fillId="0" borderId="2" xfId="2" applyFill="1" applyBorder="1" applyAlignment="1" applyProtection="1">
      <alignment horizontal="left" vertical="center"/>
    </xf>
    <xf numFmtId="44" fontId="7" fillId="0" borderId="2" xfId="1" applyFont="1" applyFill="1" applyBorder="1" applyAlignment="1">
      <alignment horizontal="center" vertical="center"/>
    </xf>
    <xf numFmtId="0" fontId="7" fillId="0" borderId="2" xfId="0" applyFont="1" applyBorder="1" applyAlignment="1">
      <alignment horizontal="center" vertical="center"/>
    </xf>
    <xf numFmtId="164" fontId="0" fillId="0" borderId="8" xfId="1" applyNumberFormat="1" applyFont="1" applyBorder="1" applyAlignment="1">
      <alignment horizontal="center" vertical="center"/>
    </xf>
    <xf numFmtId="0" fontId="4" fillId="0" borderId="16" xfId="2" applyBorder="1"/>
    <xf numFmtId="0" fontId="0" fillId="3" borderId="15" xfId="0" applyFill="1" applyBorder="1" applyAlignment="1">
      <alignment horizontal="center"/>
    </xf>
    <xf numFmtId="0" fontId="0" fillId="0" borderId="21" xfId="0" applyBorder="1" applyAlignment="1">
      <alignment horizontal="center" wrapText="1"/>
    </xf>
    <xf numFmtId="164" fontId="0" fillId="0" borderId="21" xfId="1" applyNumberFormat="1" applyFont="1" applyFill="1" applyBorder="1" applyAlignment="1">
      <alignment horizontal="center" vertical="center"/>
    </xf>
    <xf numFmtId="0" fontId="0" fillId="0" borderId="5" xfId="0" applyBorder="1" applyAlignment="1">
      <alignment horizontal="left"/>
    </xf>
    <xf numFmtId="0" fontId="0" fillId="0" borderId="5" xfId="0" applyBorder="1" applyAlignment="1">
      <alignment horizontal="center" wrapText="1"/>
    </xf>
    <xf numFmtId="164" fontId="0" fillId="0" borderId="22" xfId="1" applyNumberFormat="1" applyFont="1" applyBorder="1" applyAlignment="1">
      <alignment horizontal="center" vertical="center"/>
    </xf>
    <xf numFmtId="0" fontId="0" fillId="3" borderId="4" xfId="0" applyFill="1" applyBorder="1" applyAlignment="1">
      <alignment horizontal="center"/>
    </xf>
    <xf numFmtId="0" fontId="4" fillId="0" borderId="5" xfId="2" applyBorder="1" applyAlignment="1">
      <alignment horizontal="left"/>
    </xf>
    <xf numFmtId="0" fontId="0" fillId="0" borderId="4" xfId="0" applyBorder="1" applyAlignment="1">
      <alignment horizontal="center"/>
    </xf>
    <xf numFmtId="164" fontId="0" fillId="0" borderId="26" xfId="1" applyNumberFormat="1" applyFont="1" applyBorder="1" applyAlignment="1">
      <alignment horizontal="center" vertical="center"/>
    </xf>
    <xf numFmtId="0" fontId="6" fillId="0" borderId="4" xfId="0" applyFont="1" applyBorder="1" applyAlignment="1">
      <alignment horizontal="center"/>
    </xf>
    <xf numFmtId="0" fontId="0" fillId="0" borderId="18" xfId="0" applyBorder="1"/>
    <xf numFmtId="0" fontId="0" fillId="0" borderId="16" xfId="0" applyBorder="1" applyAlignment="1">
      <alignment horizontal="left"/>
    </xf>
    <xf numFmtId="0" fontId="0" fillId="3" borderId="5" xfId="0" applyFill="1" applyBorder="1" applyAlignment="1">
      <alignment horizontal="center" wrapText="1"/>
    </xf>
    <xf numFmtId="164" fontId="0" fillId="0" borderId="0" xfId="0" applyNumberFormat="1"/>
    <xf numFmtId="0" fontId="0" fillId="0" borderId="21" xfId="0" applyBorder="1" applyAlignment="1">
      <alignment horizontal="center" vertical="center"/>
    </xf>
    <xf numFmtId="0" fontId="4" fillId="0" borderId="10" xfId="2" applyBorder="1"/>
    <xf numFmtId="164" fontId="0" fillId="0" borderId="27" xfId="1" applyNumberFormat="1" applyFont="1" applyBorder="1" applyAlignment="1">
      <alignment horizontal="center" vertic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6" fillId="0" borderId="30" xfId="0" applyFont="1" applyBorder="1" applyAlignment="1">
      <alignment horizontal="center"/>
    </xf>
    <xf numFmtId="0" fontId="0" fillId="0" borderId="31" xfId="0" applyBorder="1" applyAlignment="1">
      <alignment horizontal="center"/>
    </xf>
    <xf numFmtId="0" fontId="4" fillId="0" borderId="21" xfId="2" applyBorder="1" applyAlignment="1">
      <alignment horizontal="left"/>
    </xf>
    <xf numFmtId="164" fontId="0" fillId="0" borderId="21" xfId="1" applyNumberFormat="1" applyFont="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2" fillId="0" borderId="0" xfId="0" applyFont="1"/>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9"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0" fillId="3" borderId="8" xfId="0" applyFill="1" applyBorder="1" applyAlignment="1">
      <alignment horizontal="center"/>
    </xf>
    <xf numFmtId="0" fontId="4" fillId="0" borderId="10" xfId="2" applyFill="1" applyBorder="1" applyAlignment="1" applyProtection="1">
      <alignment horizontal="left" vertical="center"/>
    </xf>
    <xf numFmtId="0" fontId="4" fillId="0" borderId="19" xfId="2" applyBorder="1"/>
    <xf numFmtId="0" fontId="4" fillId="3" borderId="2" xfId="2" applyFill="1" applyBorder="1" applyAlignment="1">
      <alignment horizontal="left"/>
    </xf>
    <xf numFmtId="0" fontId="8" fillId="0" borderId="10" xfId="2" applyFont="1" applyFill="1" applyBorder="1" applyAlignment="1" applyProtection="1">
      <alignment horizontal="left" vertical="center"/>
    </xf>
    <xf numFmtId="0" fontId="4" fillId="0" borderId="16" xfId="2" applyFill="1" applyBorder="1" applyAlignment="1" applyProtection="1">
      <alignment horizontal="left" vertical="center"/>
    </xf>
    <xf numFmtId="0" fontId="4" fillId="0" borderId="19" xfId="2" applyBorder="1" applyAlignment="1">
      <alignment horizontal="center"/>
    </xf>
    <xf numFmtId="0" fontId="4" fillId="0" borderId="0" xfId="2" applyBorder="1" applyAlignment="1">
      <alignment horizontal="left"/>
    </xf>
    <xf numFmtId="0" fontId="4" fillId="0" borderId="5" xfId="2" applyFill="1" applyBorder="1" applyAlignment="1" applyProtection="1">
      <alignment horizontal="left" vertical="center"/>
    </xf>
    <xf numFmtId="0" fontId="0" fillId="0" borderId="20" xfId="0" applyBorder="1" applyAlignment="1">
      <alignment horizontal="center" wrapText="1"/>
    </xf>
    <xf numFmtId="0" fontId="0" fillId="0" borderId="16" xfId="0" applyBorder="1" applyAlignment="1">
      <alignment horizontal="center"/>
    </xf>
    <xf numFmtId="44" fontId="7" fillId="0" borderId="10" xfId="1" applyFont="1" applyFill="1" applyBorder="1" applyAlignment="1">
      <alignment horizontal="center" vertical="center"/>
    </xf>
    <xf numFmtId="0" fontId="7" fillId="0" borderId="10" xfId="1" applyNumberFormat="1" applyFont="1" applyFill="1" applyBorder="1" applyAlignment="1">
      <alignment horizontal="center" vertical="center"/>
    </xf>
    <xf numFmtId="44" fontId="7" fillId="0" borderId="16" xfId="1" applyFont="1" applyFill="1" applyBorder="1" applyAlignment="1">
      <alignment horizontal="center" vertical="center"/>
    </xf>
    <xf numFmtId="44" fontId="7" fillId="0" borderId="5" xfId="1" applyFont="1" applyFill="1" applyBorder="1" applyAlignment="1">
      <alignment horizontal="center" vertical="center"/>
    </xf>
    <xf numFmtId="0" fontId="7" fillId="0" borderId="10" xfId="0" applyFont="1" applyBorder="1" applyAlignment="1">
      <alignment horizontal="center" vertical="center"/>
    </xf>
    <xf numFmtId="0" fontId="0" fillId="3" borderId="2" xfId="0" applyFill="1" applyBorder="1" applyAlignment="1">
      <alignment horizontal="center" vertical="center"/>
    </xf>
    <xf numFmtId="0" fontId="7" fillId="0" borderId="16" xfId="0" applyFont="1" applyBorder="1" applyAlignment="1">
      <alignment horizontal="center" vertical="center"/>
    </xf>
    <xf numFmtId="0" fontId="7" fillId="0" borderId="5" xfId="0" applyFont="1" applyBorder="1" applyAlignment="1">
      <alignment horizontal="center" vertical="center"/>
    </xf>
    <xf numFmtId="164" fontId="0" fillId="3" borderId="2" xfId="1" applyNumberFormat="1" applyFont="1" applyFill="1" applyBorder="1" applyAlignment="1">
      <alignment horizontal="center" vertical="center"/>
    </xf>
  </cellXfs>
  <cellStyles count="3">
    <cellStyle name="Currency" xfId="1" builtinId="4"/>
    <cellStyle name="Hyperlink" xfId="2" builtinId="8"/>
    <cellStyle name="Normal" xfId="0" builtinId="0"/>
  </cellStyles>
  <dxfs count="1">
    <dxf>
      <fill>
        <patternFill>
          <bgColor theme="4" tint="0.59996337778862885"/>
        </patternFill>
      </fill>
    </dxf>
  </dxfs>
  <tableStyles count="1" defaultTableStyle="TableStyleMedium2" defaultPivotStyle="PivotStyleLight16">
    <tableStyle name="Invisible" pivot="0" table="0" count="0" xr9:uid="{7A921A04-982A-4A34-8133-4FC60AC311F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gnet.com.au/products/neodymium-disc-6mm-x-2mm-diametric-n35?variant=37006186971301&amp;currency=AUD&amp;utm_source=google&amp;utm_medium=&amp;utm_id=17632686716&amp;utm_content=&amp;utm_term=&amp;creativeId=&amp;gclid=CjwKCAjwwL6aBhBlEiwADycBIIdzTlagejPUPeQ-sVTDDbsELvUR1bW7tAAXokLwELk8-JGPUlBU4RoCnNMQAvD_BwE&amp;_atid=yoAZS1xoT68WGERHBMpsSoIidnjEej&amp;fbclid=IwAR1iOjxi2imSJXPCzrt-8cT2lWh2TofaApdKMH6VuEt5qIHqTee9IJKkoPo" TargetMode="External"/><Relationship Id="rId13" Type="http://schemas.openxmlformats.org/officeDocument/2006/relationships/hyperlink" Target="https://www.digikey.com.au/en/products/detail/te-connectivity-passive-product/CRGCQ0805F10K/8576363?s=N4IgTCBcDaIMICUDicCKAGAHOgrAMQEZ0BpEAXQF8g" TargetMode="External"/><Relationship Id="rId18" Type="http://schemas.openxmlformats.org/officeDocument/2006/relationships/hyperlink" Target="https://www.digikey.com.au/en/products/detail/jst-sales-america-inc/PHR-2/608607" TargetMode="External"/><Relationship Id="rId3" Type="http://schemas.openxmlformats.org/officeDocument/2006/relationships/hyperlink" Target="https://core-electronics.com.au/dc-dc-buck-converter-7-24v-to-5v-4a.html" TargetMode="External"/><Relationship Id="rId21" Type="http://schemas.openxmlformats.org/officeDocument/2006/relationships/hyperlink" Target="https://www.jaycar.com.au/2200uf-16vdc-electrolytic-rb-capacitor/p/RE6238" TargetMode="External"/><Relationship Id="rId7" Type="http://schemas.openxmlformats.org/officeDocument/2006/relationships/hyperlink" Target="https://core-electronics.com.au/speaker-pcb-mount.html" TargetMode="External"/><Relationship Id="rId12" Type="http://schemas.openxmlformats.org/officeDocument/2006/relationships/hyperlink" Target="https://www.digikey.com.au/en/products/detail/phoenix-contact/1935776/2513905" TargetMode="External"/><Relationship Id="rId17" Type="http://schemas.openxmlformats.org/officeDocument/2006/relationships/hyperlink" Target="https://www.digikey.com.au/en/products/detail/jst-sales-america-inc/SPH-002T-P0-5S/527359" TargetMode="External"/><Relationship Id="rId2" Type="http://schemas.openxmlformats.org/officeDocument/2006/relationships/hyperlink" Target="https://core-electronics.com.au/147inch-lcd-display-module-rounded-corners-172x320-resolution-spi-interface.html" TargetMode="External"/><Relationship Id="rId16" Type="http://schemas.openxmlformats.org/officeDocument/2006/relationships/hyperlink" Target="https://www.digikey.com/en/products/detail/B160-13-F/B160-FDICT-ND/806561?curr=usd&amp;utm_campaign=buynow&amp;utm_medium=aggregator&amp;utm_source=octopart" TargetMode="External"/><Relationship Id="rId20" Type="http://schemas.openxmlformats.org/officeDocument/2006/relationships/hyperlink" Target="https://core-electronics.com.au/raspberry-pi-4b-gpio-terminal-block-hat.html" TargetMode="External"/><Relationship Id="rId1" Type="http://schemas.openxmlformats.org/officeDocument/2006/relationships/hyperlink" Target="https://www.aliexpress.com/item/1005004670681332.html?spm=a2g0o.cart.0.0.35d338daLsP2P7&amp;mp=1" TargetMode="External"/><Relationship Id="rId6" Type="http://schemas.openxmlformats.org/officeDocument/2006/relationships/hyperlink" Target="https://au.mouser.com/ProductDetail/ZF/CRE22F2FBBNE?qs=4EnmSMTL3HO0CsCQiVQQXQ%3D%3D" TargetMode="External"/><Relationship Id="rId11" Type="http://schemas.openxmlformats.org/officeDocument/2006/relationships/hyperlink" Target="https://core-electronics.com.au/nano-v3-0-board.html" TargetMode="External"/><Relationship Id="rId5" Type="http://schemas.openxmlformats.org/officeDocument/2006/relationships/hyperlink" Target="https://au.mouser.com/ProductDetail/Shin-Chin/R13-930S-01-BR?qs=W%2FMpXkg%252BdQ4sW1BEynCGwA%3D%3D" TargetMode="External"/><Relationship Id="rId15" Type="http://schemas.openxmlformats.org/officeDocument/2006/relationships/hyperlink" Target="https://www.digikey.com.au/en/products/detail/jst-sales-america-inc/B2B-PH-K-S-LF-SN/926611?s=N4IgTCBcDaIEJjgWgAoAkkGkkGUAEAFADIBiAlATgHJkgC6AvkA" TargetMode="External"/><Relationship Id="rId10" Type="http://schemas.openxmlformats.org/officeDocument/2006/relationships/hyperlink" Target="https://core-electronics.com.au/microsd-memory-card-32gb-class-10.html" TargetMode="External"/><Relationship Id="rId19" Type="http://schemas.openxmlformats.org/officeDocument/2006/relationships/hyperlink" Target="https://www.aliexpress.com/item/32834429523.html?spm=a2g0o.store_pc_allProduct.8148356.2.83517b6fpzvGzT&amp;pdp_npi=3%40dis%21AUD%21AU%20%2414.15%21AU%20%2413.16%21%21%21%21%21%402101e9d316844918858472057e6f41%2165019907727%21sh%21AU%213891807975" TargetMode="External"/><Relationship Id="rId4" Type="http://schemas.openxmlformats.org/officeDocument/2006/relationships/hyperlink" Target="https://www.amazon.com.au/1PZ-ABC-H10-Converter-Adjustable-1-2V-35V/dp/B097SXWN21/ref=sr_1_11?crid=UD4UK9TNM2Y6&amp;keywords=buck+converter+20a+300w&amp;qid=1663655330&amp;s=electronics&amp;sprefix=buck+converter+20a+300%2Celectronics%2C208&amp;sr=1-11" TargetMode="External"/><Relationship Id="rId9" Type="http://schemas.openxmlformats.org/officeDocument/2006/relationships/hyperlink" Target="https://core-electronics.com.au/cooling-kit-for-raspberry-pi-4-1.html" TargetMode="External"/><Relationship Id="rId14" Type="http://schemas.openxmlformats.org/officeDocument/2006/relationships/hyperlink" Target="https://www.digikey.com.au/en/products/detail/te-connectivity-passive-product/CRGCQ1206F47K/8576432?s=N4IgTCBcDaIMICUDicCKBGMAGAbAMQBYB2AaRAF0BfIA"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8A0C-E701-4F2D-9E13-8677685BB61A}">
  <sheetPr>
    <pageSetUpPr fitToPage="1"/>
  </sheetPr>
  <dimension ref="A3:J71"/>
  <sheetViews>
    <sheetView showGridLines="0" tabSelected="1" topLeftCell="A2" zoomScale="85" zoomScaleNormal="85" workbookViewId="0">
      <selection activeCell="J5" sqref="J5:L6"/>
    </sheetView>
  </sheetViews>
  <sheetFormatPr defaultRowHeight="15"/>
  <cols>
    <col min="2" max="2" width="25.85546875" customWidth="1"/>
    <col min="3" max="3" width="50.140625" customWidth="1"/>
    <col min="4" max="4" width="29.140625" customWidth="1"/>
    <col min="5" max="5" width="78.140625" customWidth="1"/>
    <col min="6" max="6" width="12.140625" customWidth="1"/>
    <col min="7" max="7" width="34.85546875" customWidth="1"/>
    <col min="8" max="8" width="14.5703125" customWidth="1"/>
    <col min="9" max="9" width="17.85546875" customWidth="1"/>
    <col min="10" max="10" width="18.42578125" customWidth="1"/>
  </cols>
  <sheetData>
    <row r="3" spans="2:10" ht="15.75" thickBot="1"/>
    <row r="4" spans="2:10" ht="30" customHeight="1" thickBot="1">
      <c r="B4" s="57" t="s">
        <v>0</v>
      </c>
      <c r="C4" s="57" t="s">
        <v>1</v>
      </c>
      <c r="D4" s="58" t="s">
        <v>2</v>
      </c>
      <c r="E4" s="58" t="s">
        <v>3</v>
      </c>
      <c r="F4" s="59" t="s">
        <v>4</v>
      </c>
      <c r="G4" s="60" t="s">
        <v>5</v>
      </c>
      <c r="H4" s="17" t="s">
        <v>6</v>
      </c>
    </row>
    <row r="5" spans="2:10" ht="15" customHeight="1">
      <c r="B5" s="63" t="s">
        <v>7</v>
      </c>
      <c r="C5" s="18" t="s">
        <v>8</v>
      </c>
      <c r="D5" s="19" t="s">
        <v>9</v>
      </c>
      <c r="E5" s="20" t="s">
        <v>10</v>
      </c>
      <c r="F5" s="21">
        <v>12</v>
      </c>
      <c r="G5" s="22">
        <f>500.29/12+33.58/12</f>
        <v>44.489166666666669</v>
      </c>
      <c r="H5" s="37">
        <f>F5*G5</f>
        <v>533.87</v>
      </c>
      <c r="J5" s="62"/>
    </row>
    <row r="6" spans="2:10" ht="15" customHeight="1">
      <c r="B6" s="63"/>
      <c r="C6" s="18" t="s">
        <v>32</v>
      </c>
      <c r="D6" s="31" t="s">
        <v>33</v>
      </c>
      <c r="E6" s="20" t="s">
        <v>158</v>
      </c>
      <c r="F6" s="21">
        <v>1</v>
      </c>
      <c r="G6" s="22">
        <v>127.9</v>
      </c>
      <c r="H6" s="7">
        <f>F6*G6</f>
        <v>127.9</v>
      </c>
    </row>
    <row r="7" spans="2:10" ht="15" customHeight="1">
      <c r="B7" s="63"/>
      <c r="C7" s="18" t="s">
        <v>51</v>
      </c>
      <c r="D7" s="19" t="s">
        <v>160</v>
      </c>
      <c r="E7" s="20" t="s">
        <v>161</v>
      </c>
      <c r="F7" s="21">
        <v>1</v>
      </c>
      <c r="G7" s="22">
        <v>64.66</v>
      </c>
      <c r="H7" s="7">
        <f>F7*G7</f>
        <v>64.66</v>
      </c>
    </row>
    <row r="8" spans="2:10" ht="15" customHeight="1">
      <c r="B8" s="63"/>
      <c r="C8" s="18" t="s">
        <v>98</v>
      </c>
      <c r="D8" s="31" t="s">
        <v>99</v>
      </c>
      <c r="E8" s="21" t="s">
        <v>100</v>
      </c>
      <c r="F8" s="21">
        <v>1</v>
      </c>
      <c r="G8" s="22">
        <v>57.8</v>
      </c>
      <c r="H8" s="7">
        <f>F8*G8</f>
        <v>57.8</v>
      </c>
    </row>
    <row r="9" spans="2:10" ht="15" customHeight="1">
      <c r="B9" s="63"/>
      <c r="C9" s="18" t="s">
        <v>37</v>
      </c>
      <c r="D9" s="31" t="s">
        <v>38</v>
      </c>
      <c r="E9" s="20" t="s">
        <v>159</v>
      </c>
      <c r="F9" s="21">
        <v>1</v>
      </c>
      <c r="G9" s="22">
        <v>43.3</v>
      </c>
      <c r="H9" s="7">
        <f>F9*G9</f>
        <v>43.3</v>
      </c>
    </row>
    <row r="10" spans="2:10" ht="15" customHeight="1">
      <c r="B10" s="63"/>
      <c r="C10" s="18" t="s">
        <v>95</v>
      </c>
      <c r="D10" s="19" t="s">
        <v>96</v>
      </c>
      <c r="E10" s="20" t="s">
        <v>97</v>
      </c>
      <c r="F10" s="21">
        <v>2</v>
      </c>
      <c r="G10" s="22">
        <v>21.42</v>
      </c>
      <c r="H10" s="7">
        <f>F10*G10</f>
        <v>42.84</v>
      </c>
    </row>
    <row r="11" spans="2:10" ht="15" customHeight="1">
      <c r="B11" s="63"/>
      <c r="C11" s="18" t="s">
        <v>91</v>
      </c>
      <c r="D11" s="19" t="s">
        <v>92</v>
      </c>
      <c r="E11" s="20" t="s">
        <v>93</v>
      </c>
      <c r="F11" s="21">
        <v>1</v>
      </c>
      <c r="G11" s="22">
        <v>30.06</v>
      </c>
      <c r="H11" s="7">
        <f>F11*G11</f>
        <v>30.06</v>
      </c>
    </row>
    <row r="12" spans="2:10" ht="15" customHeight="1">
      <c r="B12" s="63"/>
      <c r="C12" s="18" t="s">
        <v>55</v>
      </c>
      <c r="D12" s="44" t="s">
        <v>56</v>
      </c>
      <c r="E12" s="20" t="s">
        <v>57</v>
      </c>
      <c r="F12" s="21">
        <v>1</v>
      </c>
      <c r="G12" s="22">
        <v>30</v>
      </c>
      <c r="H12" s="7">
        <f>F12*G12</f>
        <v>30</v>
      </c>
    </row>
    <row r="13" spans="2:10" ht="15" customHeight="1">
      <c r="B13" s="63"/>
      <c r="C13" s="18" t="s">
        <v>29</v>
      </c>
      <c r="D13" s="31" t="s">
        <v>30</v>
      </c>
      <c r="E13" s="20" t="s">
        <v>31</v>
      </c>
      <c r="F13" s="21">
        <v>1</v>
      </c>
      <c r="G13" s="22">
        <v>23.9</v>
      </c>
      <c r="H13" s="7">
        <f>F13*G13</f>
        <v>23.9</v>
      </c>
    </row>
    <row r="14" spans="2:10" ht="15" customHeight="1">
      <c r="B14" s="63"/>
      <c r="C14" s="32" t="s">
        <v>25</v>
      </c>
      <c r="D14" s="19" t="s">
        <v>26</v>
      </c>
      <c r="E14" s="20" t="s">
        <v>27</v>
      </c>
      <c r="F14" s="21">
        <v>1</v>
      </c>
      <c r="G14" s="22">
        <v>22.5</v>
      </c>
      <c r="H14" s="7">
        <f>F14*G14</f>
        <v>22.5</v>
      </c>
    </row>
    <row r="15" spans="2:10" ht="15" customHeight="1" thickBot="1">
      <c r="B15" s="64"/>
      <c r="C15" s="54" t="s">
        <v>48</v>
      </c>
      <c r="D15" s="55" t="s">
        <v>49</v>
      </c>
      <c r="E15" s="33" t="s">
        <v>50</v>
      </c>
      <c r="F15" s="47">
        <v>1</v>
      </c>
      <c r="G15" s="56">
        <v>20.57</v>
      </c>
      <c r="H15" s="41">
        <f>F15*G15</f>
        <v>20.57</v>
      </c>
    </row>
    <row r="16" spans="2:10" ht="15.75" customHeight="1">
      <c r="B16" s="63" t="s">
        <v>18</v>
      </c>
      <c r="C16" s="51" t="s">
        <v>85</v>
      </c>
      <c r="D16" s="48" t="s">
        <v>86</v>
      </c>
      <c r="E16" s="15" t="s">
        <v>87</v>
      </c>
      <c r="F16" s="12">
        <v>1</v>
      </c>
      <c r="G16" s="13">
        <v>19.95</v>
      </c>
      <c r="H16" s="49">
        <f>F16*G16</f>
        <v>19.95</v>
      </c>
    </row>
    <row r="17" spans="1:8" ht="15.75" customHeight="1">
      <c r="B17" s="63"/>
      <c r="C17" s="52" t="s">
        <v>172</v>
      </c>
      <c r="D17" s="2" t="s">
        <v>173</v>
      </c>
      <c r="E17" s="3" t="s">
        <v>175</v>
      </c>
      <c r="F17" s="5">
        <v>1</v>
      </c>
      <c r="G17" s="6">
        <v>19.75</v>
      </c>
      <c r="H17" s="7">
        <f>F17*G17</f>
        <v>19.75</v>
      </c>
    </row>
    <row r="18" spans="1:8" ht="15.75" customHeight="1">
      <c r="B18" s="63"/>
      <c r="C18" s="52" t="s">
        <v>79</v>
      </c>
      <c r="D18" s="4" t="s">
        <v>80</v>
      </c>
      <c r="E18" s="3" t="s">
        <v>81</v>
      </c>
      <c r="F18" s="5">
        <v>1</v>
      </c>
      <c r="G18" s="6">
        <v>19.27</v>
      </c>
      <c r="H18" s="7">
        <f>F18*G18</f>
        <v>19.27</v>
      </c>
    </row>
    <row r="19" spans="1:8" ht="15.75" customHeight="1" thickBot="1">
      <c r="B19" s="63"/>
      <c r="C19" s="40" t="s">
        <v>104</v>
      </c>
      <c r="D19" s="39" t="s">
        <v>105</v>
      </c>
      <c r="E19" s="36" t="s">
        <v>106</v>
      </c>
      <c r="F19" s="10">
        <v>1</v>
      </c>
      <c r="G19" s="8">
        <v>19</v>
      </c>
      <c r="H19" s="9">
        <f>F19*G19</f>
        <v>19</v>
      </c>
    </row>
    <row r="20" spans="1:8" ht="14.45" customHeight="1">
      <c r="B20" s="71" t="s">
        <v>28</v>
      </c>
      <c r="C20" s="18" t="s">
        <v>14</v>
      </c>
      <c r="D20" s="19" t="s">
        <v>142</v>
      </c>
      <c r="E20" s="20" t="s">
        <v>15</v>
      </c>
      <c r="F20" s="21">
        <v>4</v>
      </c>
      <c r="G20" s="22">
        <v>4.57</v>
      </c>
      <c r="H20" s="37">
        <f>F20*G20</f>
        <v>18.28</v>
      </c>
    </row>
    <row r="21" spans="1:8" ht="14.45" customHeight="1">
      <c r="B21" s="63"/>
      <c r="C21" s="11" t="s">
        <v>12</v>
      </c>
      <c r="D21" s="2" t="s">
        <v>145</v>
      </c>
      <c r="E21" s="3" t="s">
        <v>13</v>
      </c>
      <c r="F21" s="5">
        <v>1</v>
      </c>
      <c r="G21" s="6">
        <v>12.49</v>
      </c>
      <c r="H21" s="7">
        <f>F21*G21</f>
        <v>12.49</v>
      </c>
    </row>
    <row r="22" spans="1:8" ht="14.45" customHeight="1">
      <c r="B22" s="63"/>
      <c r="C22" s="11" t="s">
        <v>14</v>
      </c>
      <c r="D22" s="2" t="s">
        <v>144</v>
      </c>
      <c r="E22" s="3" t="s">
        <v>143</v>
      </c>
      <c r="F22" s="5">
        <v>1</v>
      </c>
      <c r="G22" s="6">
        <v>11.29</v>
      </c>
      <c r="H22" s="7">
        <f>F22*G22</f>
        <v>11.29</v>
      </c>
    </row>
    <row r="23" spans="1:8" ht="14.45" customHeight="1">
      <c r="B23" s="63"/>
      <c r="C23" s="11" t="s">
        <v>16</v>
      </c>
      <c r="D23" s="2" t="s">
        <v>147</v>
      </c>
      <c r="E23" s="3" t="s">
        <v>148</v>
      </c>
      <c r="F23" s="5">
        <v>4</v>
      </c>
      <c r="G23" s="6">
        <v>2.36</v>
      </c>
      <c r="H23" s="7">
        <f>F23*G23</f>
        <v>9.44</v>
      </c>
    </row>
    <row r="24" spans="1:8" ht="14.45" customHeight="1" thickBot="1">
      <c r="B24" s="63"/>
      <c r="C24" s="76" t="s">
        <v>52</v>
      </c>
      <c r="D24" s="79" t="s">
        <v>53</v>
      </c>
      <c r="E24" s="45" t="s">
        <v>174</v>
      </c>
      <c r="F24" s="92">
        <v>1</v>
      </c>
      <c r="G24" s="95">
        <v>8.9</v>
      </c>
      <c r="H24" s="7">
        <f>F24*G24</f>
        <v>8.9</v>
      </c>
    </row>
    <row r="25" spans="1:8" ht="15" customHeight="1">
      <c r="B25" s="63"/>
      <c r="C25" s="11" t="s">
        <v>44</v>
      </c>
      <c r="D25" s="23" t="s">
        <v>45</v>
      </c>
      <c r="E25" s="24" t="s">
        <v>46</v>
      </c>
      <c r="F25" s="5">
        <v>1</v>
      </c>
      <c r="G25" s="26">
        <v>8.3000000000000007</v>
      </c>
      <c r="H25" s="7">
        <f>F25*G25</f>
        <v>8.3000000000000007</v>
      </c>
    </row>
    <row r="26" spans="1:8" ht="15.75" customHeight="1" thickBot="1">
      <c r="B26" s="64"/>
      <c r="C26" s="50" t="s">
        <v>39</v>
      </c>
      <c r="D26" s="78" t="s">
        <v>40</v>
      </c>
      <c r="E26" s="24" t="s">
        <v>46</v>
      </c>
      <c r="F26" s="25">
        <v>1</v>
      </c>
      <c r="G26" s="26">
        <v>7.99</v>
      </c>
      <c r="H26" s="41">
        <f>F26*G26</f>
        <v>7.99</v>
      </c>
    </row>
    <row r="27" spans="1:8" ht="15.75" customHeight="1">
      <c r="A27" s="43"/>
      <c r="B27" s="63" t="s">
        <v>47</v>
      </c>
      <c r="C27" s="51" t="s">
        <v>61</v>
      </c>
      <c r="D27" s="80" t="s">
        <v>62</v>
      </c>
      <c r="E27" s="88">
        <v>1935776</v>
      </c>
      <c r="F27" s="91">
        <v>8</v>
      </c>
      <c r="G27" s="13">
        <v>0.92</v>
      </c>
      <c r="H27" s="49">
        <f>F27*G27</f>
        <v>7.36</v>
      </c>
    </row>
    <row r="28" spans="1:8" ht="15" customHeight="1">
      <c r="A28" s="43"/>
      <c r="B28" s="63"/>
      <c r="C28" s="50" t="s">
        <v>11</v>
      </c>
      <c r="D28" s="23" t="s">
        <v>149</v>
      </c>
      <c r="E28" s="3" t="s">
        <v>146</v>
      </c>
      <c r="F28" s="25">
        <v>4</v>
      </c>
      <c r="G28" s="6">
        <v>1.77</v>
      </c>
      <c r="H28" s="41">
        <f>F28*G28</f>
        <v>7.08</v>
      </c>
    </row>
    <row r="29" spans="1:8" ht="15" customHeight="1">
      <c r="A29" s="43"/>
      <c r="B29" s="63"/>
      <c r="C29" s="50" t="s">
        <v>41</v>
      </c>
      <c r="D29" s="23" t="s">
        <v>42</v>
      </c>
      <c r="E29" s="24" t="s">
        <v>43</v>
      </c>
      <c r="F29" s="25">
        <v>1</v>
      </c>
      <c r="G29" s="26">
        <v>6.95</v>
      </c>
      <c r="H29" s="41">
        <f>F29*G29</f>
        <v>6.95</v>
      </c>
    </row>
    <row r="30" spans="1:8" ht="14.45" customHeight="1" thickBot="1">
      <c r="A30" s="43"/>
      <c r="B30" s="64"/>
      <c r="C30" s="40" t="s">
        <v>17</v>
      </c>
      <c r="D30" s="39" t="s">
        <v>151</v>
      </c>
      <c r="E30" s="36" t="s">
        <v>150</v>
      </c>
      <c r="F30" s="10">
        <v>1</v>
      </c>
      <c r="G30" s="8">
        <v>6.54</v>
      </c>
      <c r="H30" s="9">
        <f>F30*G30</f>
        <v>6.54</v>
      </c>
    </row>
    <row r="31" spans="1:8" ht="14.45" customHeight="1">
      <c r="A31" s="43"/>
      <c r="B31" s="71" t="s">
        <v>54</v>
      </c>
      <c r="C31" s="18" t="s">
        <v>22</v>
      </c>
      <c r="D31" s="31" t="s">
        <v>23</v>
      </c>
      <c r="E31" s="86" t="s">
        <v>24</v>
      </c>
      <c r="F31" s="21">
        <v>8</v>
      </c>
      <c r="G31" s="22">
        <v>0.75</v>
      </c>
      <c r="H31" s="37">
        <f>F31*G31</f>
        <v>6</v>
      </c>
    </row>
    <row r="32" spans="1:8" ht="14.45" customHeight="1">
      <c r="A32" s="43"/>
      <c r="B32" s="63"/>
      <c r="C32" s="76" t="s">
        <v>137</v>
      </c>
      <c r="D32" s="2" t="s">
        <v>139</v>
      </c>
      <c r="E32" s="85" t="s">
        <v>155</v>
      </c>
      <c r="F32" s="5">
        <v>1</v>
      </c>
      <c r="G32" s="30">
        <v>5.19</v>
      </c>
      <c r="H32" s="7">
        <f>F32*G32</f>
        <v>5.19</v>
      </c>
    </row>
    <row r="33" spans="1:8" ht="14.45" customHeight="1">
      <c r="A33" s="43"/>
      <c r="B33" s="63"/>
      <c r="C33" s="76" t="s">
        <v>138</v>
      </c>
      <c r="D33" s="2" t="s">
        <v>139</v>
      </c>
      <c r="E33" s="3" t="s">
        <v>156</v>
      </c>
      <c r="F33" s="5">
        <v>1</v>
      </c>
      <c r="G33" s="6">
        <v>5.19</v>
      </c>
      <c r="H33" s="7">
        <f>F33*G33</f>
        <v>5.19</v>
      </c>
    </row>
    <row r="34" spans="1:8" ht="14.45" customHeight="1">
      <c r="A34" s="43"/>
      <c r="B34" s="63"/>
      <c r="C34" s="11" t="s">
        <v>34</v>
      </c>
      <c r="D34" s="4" t="s">
        <v>35</v>
      </c>
      <c r="E34" s="3" t="s">
        <v>36</v>
      </c>
      <c r="F34" s="5">
        <v>1</v>
      </c>
      <c r="G34" s="6">
        <v>4.9000000000000004</v>
      </c>
      <c r="H34" s="7">
        <f>F34*G34</f>
        <v>4.9000000000000004</v>
      </c>
    </row>
    <row r="35" spans="1:8" ht="14.45" customHeight="1">
      <c r="A35" s="43"/>
      <c r="B35" s="63"/>
      <c r="C35" s="76" t="s">
        <v>20</v>
      </c>
      <c r="D35" s="4" t="s">
        <v>154</v>
      </c>
      <c r="E35" s="5" t="s">
        <v>21</v>
      </c>
      <c r="F35" s="5">
        <v>1</v>
      </c>
      <c r="G35" s="6">
        <v>4.8099999999999996</v>
      </c>
      <c r="H35" s="7">
        <f>F35*G35</f>
        <v>4.8099999999999996</v>
      </c>
    </row>
    <row r="36" spans="1:8" ht="14.45" customHeight="1">
      <c r="A36" s="43"/>
      <c r="B36" s="63"/>
      <c r="C36" s="11" t="s">
        <v>88</v>
      </c>
      <c r="D36" s="83" t="s">
        <v>89</v>
      </c>
      <c r="E36" s="85" t="s">
        <v>90</v>
      </c>
      <c r="F36" s="5">
        <v>1</v>
      </c>
      <c r="G36" s="30">
        <v>3.25</v>
      </c>
      <c r="H36" s="7">
        <f>F36*G36</f>
        <v>3.25</v>
      </c>
    </row>
    <row r="37" spans="1:8" ht="14.45" customHeight="1">
      <c r="A37" s="43"/>
      <c r="B37" s="63"/>
      <c r="C37" s="11" t="s">
        <v>82</v>
      </c>
      <c r="D37" s="2" t="s">
        <v>83</v>
      </c>
      <c r="E37" s="3" t="s">
        <v>84</v>
      </c>
      <c r="F37" s="5">
        <v>1</v>
      </c>
      <c r="G37" s="6">
        <v>2.76</v>
      </c>
      <c r="H37" s="7">
        <f>F37*G37</f>
        <v>2.76</v>
      </c>
    </row>
    <row r="38" spans="1:8" ht="15" customHeight="1" thickBot="1">
      <c r="A38" s="43"/>
      <c r="B38" s="64"/>
      <c r="C38" s="50" t="s">
        <v>19</v>
      </c>
      <c r="D38" s="82" t="s">
        <v>163</v>
      </c>
      <c r="E38" s="24" t="s">
        <v>152</v>
      </c>
      <c r="F38" s="25">
        <v>1</v>
      </c>
      <c r="G38" s="26">
        <v>2.6</v>
      </c>
      <c r="H38" s="41">
        <f>F38*G38</f>
        <v>2.6</v>
      </c>
    </row>
    <row r="39" spans="1:8">
      <c r="B39" s="71" t="s">
        <v>78</v>
      </c>
      <c r="C39" s="51" t="s">
        <v>63</v>
      </c>
      <c r="D39" s="77" t="s">
        <v>64</v>
      </c>
      <c r="E39" s="87" t="s">
        <v>65</v>
      </c>
      <c r="F39" s="91">
        <v>12</v>
      </c>
      <c r="G39" s="13">
        <v>0.21199999999999999</v>
      </c>
      <c r="H39" s="49">
        <f>F39*G39</f>
        <v>2.544</v>
      </c>
    </row>
    <row r="40" spans="1:8">
      <c r="B40" s="63"/>
      <c r="C40" s="52" t="s">
        <v>101</v>
      </c>
      <c r="D40" s="4" t="s">
        <v>153</v>
      </c>
      <c r="E40" s="5" t="s">
        <v>102</v>
      </c>
      <c r="F40" s="5">
        <v>1</v>
      </c>
      <c r="G40" s="6">
        <v>1.73</v>
      </c>
      <c r="H40" s="7">
        <f>F40*G40</f>
        <v>1.73</v>
      </c>
    </row>
    <row r="41" spans="1:8">
      <c r="B41" s="63"/>
      <c r="C41" s="52" t="s">
        <v>69</v>
      </c>
      <c r="D41" s="4" t="s">
        <v>70</v>
      </c>
      <c r="E41" s="28" t="s">
        <v>71</v>
      </c>
      <c r="F41" s="29">
        <v>25</v>
      </c>
      <c r="G41" s="6">
        <v>5.3600000000000002E-2</v>
      </c>
      <c r="H41" s="7">
        <f>F41*G41</f>
        <v>1.34</v>
      </c>
    </row>
    <row r="42" spans="1:8">
      <c r="B42" s="63"/>
      <c r="C42" s="52" t="s">
        <v>135</v>
      </c>
      <c r="D42" s="2" t="s">
        <v>133</v>
      </c>
      <c r="E42" s="3" t="s">
        <v>157</v>
      </c>
      <c r="F42" s="5">
        <v>1</v>
      </c>
      <c r="G42" s="6">
        <v>1.26</v>
      </c>
      <c r="H42" s="7">
        <f>F42*G42</f>
        <v>1.26</v>
      </c>
    </row>
    <row r="43" spans="1:8">
      <c r="B43" s="63"/>
      <c r="C43" s="52" t="s">
        <v>66</v>
      </c>
      <c r="D43" s="27" t="s">
        <v>67</v>
      </c>
      <c r="E43" s="28" t="s">
        <v>68</v>
      </c>
      <c r="F43" s="29">
        <v>12</v>
      </c>
      <c r="G43" s="6">
        <v>0.10299999999999999</v>
      </c>
      <c r="H43" s="7">
        <f>F43*G43</f>
        <v>1.236</v>
      </c>
    </row>
    <row r="44" spans="1:8">
      <c r="B44" s="63"/>
      <c r="C44" s="53" t="s">
        <v>94</v>
      </c>
      <c r="D44" s="2" t="s">
        <v>141</v>
      </c>
      <c r="E44" s="3" t="s">
        <v>140</v>
      </c>
      <c r="F44" s="5">
        <v>1</v>
      </c>
      <c r="G44" s="6">
        <v>1.1499999999999999</v>
      </c>
      <c r="H44" s="7">
        <f>F44*G44</f>
        <v>1.1499999999999999</v>
      </c>
    </row>
    <row r="45" spans="1:8">
      <c r="B45" s="63"/>
      <c r="C45" s="52" t="s">
        <v>136</v>
      </c>
      <c r="D45" s="2" t="s">
        <v>133</v>
      </c>
      <c r="E45" s="3" t="s">
        <v>134</v>
      </c>
      <c r="F45" s="5">
        <v>1</v>
      </c>
      <c r="G45" s="6">
        <v>1.1399999999999999</v>
      </c>
      <c r="H45" s="7">
        <f>F45*G45</f>
        <v>1.1399999999999999</v>
      </c>
    </row>
    <row r="46" spans="1:8">
      <c r="B46" s="63"/>
      <c r="C46" s="52" t="s">
        <v>58</v>
      </c>
      <c r="D46" s="27" t="s">
        <v>59</v>
      </c>
      <c r="E46" s="28" t="s">
        <v>60</v>
      </c>
      <c r="F46" s="29">
        <v>1</v>
      </c>
      <c r="G46" s="6">
        <v>0.35</v>
      </c>
      <c r="H46" s="7">
        <f>F46*G46</f>
        <v>0.35</v>
      </c>
    </row>
    <row r="47" spans="1:8" ht="15.75" thickBot="1">
      <c r="B47" s="64"/>
      <c r="C47" s="40" t="s">
        <v>72</v>
      </c>
      <c r="D47" s="84" t="s">
        <v>73</v>
      </c>
      <c r="E47" s="90" t="s">
        <v>74</v>
      </c>
      <c r="F47" s="94">
        <v>1</v>
      </c>
      <c r="G47" s="8">
        <v>0.16</v>
      </c>
      <c r="H47" s="9">
        <f>F47*G47</f>
        <v>0.16</v>
      </c>
    </row>
    <row r="48" spans="1:8">
      <c r="B48" s="71" t="s">
        <v>103</v>
      </c>
      <c r="C48" s="18" t="s">
        <v>75</v>
      </c>
      <c r="D48" s="81" t="s">
        <v>76</v>
      </c>
      <c r="E48" s="89" t="s">
        <v>77</v>
      </c>
      <c r="F48" s="93">
        <v>1</v>
      </c>
      <c r="G48" s="22">
        <v>0.16</v>
      </c>
      <c r="H48" s="37">
        <f>F48*G48</f>
        <v>0.16</v>
      </c>
    </row>
    <row r="49" spans="2:8" ht="15.75" thickBot="1">
      <c r="B49" s="64"/>
      <c r="C49" s="40" t="s">
        <v>167</v>
      </c>
      <c r="D49" s="35" t="s">
        <v>107</v>
      </c>
      <c r="E49" s="36" t="s">
        <v>164</v>
      </c>
      <c r="F49" s="10">
        <v>1</v>
      </c>
      <c r="G49" s="8">
        <v>79</v>
      </c>
      <c r="H49" s="9">
        <f>0</f>
        <v>0</v>
      </c>
    </row>
    <row r="50" spans="2:8" ht="36.6" customHeight="1">
      <c r="B50" s="65" t="s">
        <v>108</v>
      </c>
      <c r="C50" s="66"/>
      <c r="D50" s="66"/>
      <c r="E50" s="66"/>
      <c r="F50" s="66"/>
      <c r="G50" s="66"/>
      <c r="H50" s="67"/>
    </row>
    <row r="51" spans="2:8" ht="34.35" customHeight="1" thickBot="1">
      <c r="B51" s="68"/>
      <c r="C51" s="69"/>
      <c r="D51" s="69"/>
      <c r="E51" s="69"/>
      <c r="F51" s="69"/>
      <c r="G51" s="69"/>
      <c r="H51" s="70"/>
    </row>
    <row r="52" spans="2:8" ht="30">
      <c r="B52" s="71" t="s">
        <v>78</v>
      </c>
      <c r="C52" s="14" t="s">
        <v>109</v>
      </c>
      <c r="D52" s="48" t="s">
        <v>168</v>
      </c>
      <c r="E52" s="15" t="s">
        <v>110</v>
      </c>
      <c r="F52" s="12">
        <v>2E-3</v>
      </c>
      <c r="G52" s="13">
        <v>187.29</v>
      </c>
      <c r="H52" s="49">
        <f t="shared" ref="H52:H62" si="0">F52*G52</f>
        <v>0.37457999999999997</v>
      </c>
    </row>
    <row r="53" spans="2:8" ht="14.45" customHeight="1">
      <c r="B53" s="72"/>
      <c r="C53" s="11" t="s">
        <v>111</v>
      </c>
      <c r="D53" s="4" t="s">
        <v>166</v>
      </c>
      <c r="E53" s="3" t="s">
        <v>112</v>
      </c>
      <c r="F53" s="5">
        <v>0.05</v>
      </c>
      <c r="G53" s="6">
        <v>7.95</v>
      </c>
      <c r="H53" s="7">
        <f t="shared" si="0"/>
        <v>0.39750000000000002</v>
      </c>
    </row>
    <row r="54" spans="2:8" ht="14.45" customHeight="1">
      <c r="B54" s="72"/>
      <c r="C54" s="11" t="s">
        <v>113</v>
      </c>
      <c r="D54" s="1" t="s">
        <v>114</v>
      </c>
      <c r="E54" s="3" t="s">
        <v>115</v>
      </c>
      <c r="F54" s="5">
        <v>20</v>
      </c>
      <c r="G54" s="34">
        <v>0.24199999999999999</v>
      </c>
      <c r="H54" s="7">
        <f t="shared" si="0"/>
        <v>4.84</v>
      </c>
    </row>
    <row r="55" spans="2:8">
      <c r="B55" s="72"/>
      <c r="C55" s="11" t="s">
        <v>116</v>
      </c>
      <c r="D55" s="1" t="s">
        <v>117</v>
      </c>
      <c r="E55" s="33" t="s">
        <v>118</v>
      </c>
      <c r="F55" s="5">
        <v>0.1</v>
      </c>
      <c r="G55" s="6">
        <v>3</v>
      </c>
      <c r="H55" s="7">
        <f t="shared" si="0"/>
        <v>0.30000000000000004</v>
      </c>
    </row>
    <row r="56" spans="2:8" ht="15.75" thickBot="1">
      <c r="B56" s="73"/>
      <c r="C56" s="42" t="s">
        <v>119</v>
      </c>
      <c r="D56" s="39" t="s">
        <v>120</v>
      </c>
      <c r="E56" s="36" t="s">
        <v>121</v>
      </c>
      <c r="F56" s="10">
        <v>2</v>
      </c>
      <c r="G56" s="8">
        <v>0.75</v>
      </c>
      <c r="H56" s="9">
        <f t="shared" si="0"/>
        <v>1.5</v>
      </c>
    </row>
    <row r="57" spans="2:8">
      <c r="B57" s="74" t="s">
        <v>18</v>
      </c>
      <c r="C57" s="18" t="s">
        <v>122</v>
      </c>
      <c r="D57" s="19" t="s">
        <v>169</v>
      </c>
      <c r="E57" s="20" t="s">
        <v>170</v>
      </c>
      <c r="F57" s="21">
        <v>1</v>
      </c>
      <c r="G57" s="22">
        <v>1.74</v>
      </c>
      <c r="H57" s="37">
        <f t="shared" si="0"/>
        <v>1.74</v>
      </c>
    </row>
    <row r="58" spans="2:8">
      <c r="B58" s="74"/>
      <c r="C58" s="11" t="s">
        <v>123</v>
      </c>
      <c r="D58" s="19" t="s">
        <v>169</v>
      </c>
      <c r="E58" s="20" t="s">
        <v>171</v>
      </c>
      <c r="F58" s="21">
        <v>1</v>
      </c>
      <c r="G58" s="22">
        <v>9.67</v>
      </c>
      <c r="H58" s="7">
        <f t="shared" si="0"/>
        <v>9.67</v>
      </c>
    </row>
    <row r="59" spans="2:8">
      <c r="B59" s="74"/>
      <c r="C59" s="32" t="s">
        <v>124</v>
      </c>
      <c r="D59" s="19" t="s">
        <v>125</v>
      </c>
      <c r="E59" s="20" t="s">
        <v>126</v>
      </c>
      <c r="F59" s="21">
        <v>0.5</v>
      </c>
      <c r="G59" s="22">
        <v>24.95</v>
      </c>
      <c r="H59" s="7">
        <f t="shared" si="0"/>
        <v>12.475</v>
      </c>
    </row>
    <row r="60" spans="2:8">
      <c r="B60" s="74"/>
      <c r="C60" s="32" t="s">
        <v>127</v>
      </c>
      <c r="D60" s="19" t="s">
        <v>125</v>
      </c>
      <c r="E60" s="20" t="s">
        <v>126</v>
      </c>
      <c r="F60" s="21">
        <v>0.5</v>
      </c>
      <c r="G60" s="22">
        <v>24.95</v>
      </c>
      <c r="H60" s="7">
        <f t="shared" si="0"/>
        <v>12.475</v>
      </c>
    </row>
    <row r="61" spans="2:8">
      <c r="B61" s="74"/>
      <c r="C61" s="32" t="s">
        <v>128</v>
      </c>
      <c r="D61" s="19" t="s">
        <v>129</v>
      </c>
      <c r="E61" s="20" t="s">
        <v>130</v>
      </c>
      <c r="F61" s="21">
        <v>0.75</v>
      </c>
      <c r="G61" s="22">
        <v>25.95</v>
      </c>
      <c r="H61" s="7">
        <f t="shared" si="0"/>
        <v>19.462499999999999</v>
      </c>
    </row>
    <row r="62" spans="2:8" ht="15.75" thickBot="1">
      <c r="B62" s="75"/>
      <c r="C62" s="38" t="s">
        <v>131</v>
      </c>
      <c r="D62" s="39" t="s">
        <v>132</v>
      </c>
      <c r="E62" s="36" t="s">
        <v>165</v>
      </c>
      <c r="F62" s="10">
        <v>0.05</v>
      </c>
      <c r="G62" s="8">
        <v>33.950000000000003</v>
      </c>
      <c r="H62" s="9">
        <f t="shared" si="0"/>
        <v>1.6975000000000002</v>
      </c>
    </row>
    <row r="64" spans="2:8" ht="15.75" thickBot="1"/>
    <row r="65" spans="5:10" ht="15.75" thickBot="1">
      <c r="G65" s="61" t="s">
        <v>176</v>
      </c>
      <c r="H65" s="16">
        <f>SUM(H5:H63)</f>
        <v>1290.69208</v>
      </c>
    </row>
    <row r="66" spans="5:10">
      <c r="J66" s="46"/>
    </row>
    <row r="71" spans="5:10">
      <c r="E71" t="s">
        <v>162</v>
      </c>
    </row>
  </sheetData>
  <sortState xmlns:xlrd2="http://schemas.microsoft.com/office/spreadsheetml/2017/richdata2" ref="C5:H49">
    <sortCondition descending="1" ref="H5:H49"/>
  </sortState>
  <mergeCells count="10">
    <mergeCell ref="B5:B15"/>
    <mergeCell ref="B50:H51"/>
    <mergeCell ref="B52:B56"/>
    <mergeCell ref="B57:B62"/>
    <mergeCell ref="B16:B19"/>
    <mergeCell ref="B39:B47"/>
    <mergeCell ref="B48:B49"/>
    <mergeCell ref="B27:B30"/>
    <mergeCell ref="B31:B38"/>
    <mergeCell ref="B20:B26"/>
  </mergeCells>
  <conditionalFormatting sqref="E1:E49 E52:E65 F65 E76:E1048576">
    <cfRule type="containsText" dxfId="0" priority="5" operator="containsText" text="department">
      <formula>NOT(ISERROR(SEARCH("department",E1)))</formula>
    </cfRule>
  </conditionalFormatting>
  <hyperlinks>
    <hyperlink ref="D5" r:id="rId1" xr:uid="{141604F2-87C5-44E6-B708-9C8D8CBCA280}"/>
    <hyperlink ref="D16" r:id="rId2" xr:uid="{7D523BC3-9906-44F3-A020-C711A6E4976F}"/>
    <hyperlink ref="D24" r:id="rId3" xr:uid="{620C1AEE-96AD-4323-A512-A5E5C898EFA9}"/>
    <hyperlink ref="D15" r:id="rId4" xr:uid="{69137084-0139-4C20-8C98-4B29826EDD6A}"/>
    <hyperlink ref="D18" r:id="rId5" xr:uid="{06FD3702-EEE9-438D-8C68-0E89E4A59868}"/>
    <hyperlink ref="D37" r:id="rId6" xr:uid="{A7D78203-1ACD-4914-BF4A-49D1DC856A90}"/>
    <hyperlink ref="E8" r:id="rId7" display="https://core-electronics.com.au/speaker-pcb-mount.html " xr:uid="{02AD4126-755C-4B8D-8E4E-FB5C019DD0DF}"/>
    <hyperlink ref="D31" r:id="rId8" display="https://magnet.com.au/products/neodymium-disc-6mm-x-2mm-diametric-n35?variant=37006186971301&amp;currency=AUD&amp;utm_source=google&amp;utm_medium=&amp;utm_id=17632686716&amp;utm_content=&amp;utm_term=&amp;creativeId=&amp;gclid=CjwKCAjwwL6aBhBlEiwADycBIIdzTlagejPUPeQ-sVTDDbsELvUR1bW7tAAXokLwELk8-JGPUlBU4RoCnNMQAvD_BwE&amp;_atid=yoAZS1xoT68WGERHBMpsSoIidnjEej&amp;fbclid=IwAR1iOjxi2imSJXPCzrt-8cT2lWh2TofaApdKMH6VuEt5qIHqTee9IJKkoPo" xr:uid="{2DD39543-FB2B-43D7-AAE2-71336E49F3E1}"/>
    <hyperlink ref="D25" r:id="rId9" xr:uid="{B531CCB2-887E-495E-9E25-AC554C1CE074}"/>
    <hyperlink ref="D19" r:id="rId10" xr:uid="{2D0FAD7A-7F58-43C1-A182-B7965742B4A3}"/>
    <hyperlink ref="D13" r:id="rId11" xr:uid="{E399CC72-84E0-4346-B715-CD7EA6759C15}"/>
    <hyperlink ref="D27" r:id="rId12" xr:uid="{A7FAB41A-23BF-469E-BB4D-E97461D0E59B}"/>
    <hyperlink ref="D48" r:id="rId13" xr:uid="{17E457E6-BA96-42B1-9A7C-4163706ED7B9}"/>
    <hyperlink ref="D47" r:id="rId14" xr:uid="{A30DA4D4-AB0C-4863-8358-08EF5767F970}"/>
    <hyperlink ref="D39" r:id="rId15" xr:uid="{AE9E74EE-4A30-4D83-8A84-4CDAA9500030}"/>
    <hyperlink ref="D46" r:id="rId16" xr:uid="{1DED6DD8-949F-492C-92AE-08AC4950B1E8}"/>
    <hyperlink ref="D41" r:id="rId17" xr:uid="{5C26A4C3-94BB-47B7-8AA7-D2B533396047}"/>
    <hyperlink ref="D43" r:id="rId18" xr:uid="{94FA71A8-7A21-42C8-B87F-00323B5C7F29}"/>
    <hyperlink ref="D21" r:id="rId19" xr:uid="{1BB8D0BC-0728-460B-B589-0B0F351F6157}"/>
    <hyperlink ref="D9" r:id="rId20" xr:uid="{9CD28BD0-CCFF-4FCA-B0DA-F75C41B3FFB9}"/>
    <hyperlink ref="D44" r:id="rId21" xr:uid="{068FC64E-8EC2-4D40-AADA-A93BBD3E5903}"/>
  </hyperlinks>
  <pageMargins left="0.7" right="0.7" top="0.75" bottom="0.75" header="0.3" footer="0.3"/>
  <pageSetup scale="27" orientation="portrait" r:id="rId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aa7eb64-6cd0-4ccd-96dc-30da49f87ba6">
      <Terms xmlns="http://schemas.microsoft.com/office/infopath/2007/PartnerControls"/>
    </lcf76f155ced4ddcb4097134ff3c332f>
    <TaxCatchAll xmlns="116b0b0f-b750-4427-bbba-efc7c0159ae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8CA98ECE203BB4B925C834CEB10A6AE" ma:contentTypeVersion="15" ma:contentTypeDescription="Create a new document." ma:contentTypeScope="" ma:versionID="060b792a624e77254af64989d38d3799">
  <xsd:schema xmlns:xsd="http://www.w3.org/2001/XMLSchema" xmlns:xs="http://www.w3.org/2001/XMLSchema" xmlns:p="http://schemas.microsoft.com/office/2006/metadata/properties" xmlns:ns2="8aa7eb64-6cd0-4ccd-96dc-30da49f87ba6" xmlns:ns3="116b0b0f-b750-4427-bbba-efc7c0159ae8" targetNamespace="http://schemas.microsoft.com/office/2006/metadata/properties" ma:root="true" ma:fieldsID="2206fdaff9b63786624c091a2672d49a" ns2:_="" ns3:_="">
    <xsd:import namespace="8aa7eb64-6cd0-4ccd-96dc-30da49f87ba6"/>
    <xsd:import namespace="116b0b0f-b750-4427-bbba-efc7c0159ae8"/>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GenerationTime" minOccurs="0"/>
                <xsd:element ref="ns2:MediaServiceEventHashCode" minOccurs="0"/>
                <xsd:element ref="ns2:lcf76f155ced4ddcb4097134ff3c332f" minOccurs="0"/>
                <xsd:element ref="ns2:MediaServiceDateTaken" minOccurs="0"/>
                <xsd:element ref="ns3:SharedWithUsers" minOccurs="0"/>
                <xsd:element ref="ns3:SharedWithDetails" minOccurs="0"/>
                <xsd:element ref="ns2:MediaServiceOCR"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a7eb64-6cd0-4ccd-96dc-30da49f87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de6ce19-caa1-493e-bfba-2da62677b19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6b0b0f-b750-4427-bbba-efc7c0159ae8"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35ddc439-d6e9-44e4-b34c-e8f2fcf18eb7}" ma:internalName="TaxCatchAll" ma:showField="CatchAllData" ma:web="116b0b0f-b750-4427-bbba-efc7c0159ae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912A9B-F116-4526-B841-C5C66B9C094C}">
  <ds:schemaRefs>
    <ds:schemaRef ds:uri="http://schemas.microsoft.com/office/2006/metadata/properties"/>
    <ds:schemaRef ds:uri="http://schemas.microsoft.com/office/infopath/2007/PartnerControls"/>
    <ds:schemaRef ds:uri="8aa7eb64-6cd0-4ccd-96dc-30da49f87ba6"/>
    <ds:schemaRef ds:uri="116b0b0f-b750-4427-bbba-efc7c0159ae8"/>
  </ds:schemaRefs>
</ds:datastoreItem>
</file>

<file path=customXml/itemProps2.xml><?xml version="1.0" encoding="utf-8"?>
<ds:datastoreItem xmlns:ds="http://schemas.openxmlformats.org/officeDocument/2006/customXml" ds:itemID="{8B61558F-6849-4DF0-BD8F-6C563A5483A1}">
  <ds:schemaRefs>
    <ds:schemaRef ds:uri="http://schemas.microsoft.com/sharepoint/v3/contenttype/forms"/>
  </ds:schemaRefs>
</ds:datastoreItem>
</file>

<file path=customXml/itemProps3.xml><?xml version="1.0" encoding="utf-8"?>
<ds:datastoreItem xmlns:ds="http://schemas.openxmlformats.org/officeDocument/2006/customXml" ds:itemID="{491227EF-0A20-4848-A3E5-7DBEFE81A4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a7eb64-6cd0-4ccd-96dc-30da49f87ba6"/>
    <ds:schemaRef ds:uri="116b0b0f-b750-4427-bbba-efc7c0159a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BOM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dc:creator>
  <cp:keywords/>
  <dc:description/>
  <cp:lastModifiedBy>Nathan Ferguson</cp:lastModifiedBy>
  <cp:revision/>
  <dcterms:created xsi:type="dcterms:W3CDTF">2022-08-21T10:25:16Z</dcterms:created>
  <dcterms:modified xsi:type="dcterms:W3CDTF">2023-06-09T03:31:55Z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0x010100A8CA98ECE203BB4B925C834CEB10A6AE</vt:lpwstr>
  </property>
  <property fmtid="{D5CDD505-2E9C-101B-9397-08002B2CF9AE}" pid="3" name="MediaServiceImageTags">
    <vt:lpwstr/>
  </property>
</Properties>
</file>