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 Sec Master Full Rept with W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<sst xmlns="http://schemas.openxmlformats.org/spreadsheetml/2006/main" count="775" uniqueCount="131">
  <si>
    <t xml:space="preserve">CRN</t>
  </si>
  <si>
    <t xml:space="preserve">Fac ID</t>
  </si>
  <si>
    <t xml:space="preserve">Lname</t>
  </si>
  <si>
    <t xml:space="preserve">Fname</t>
  </si>
  <si>
    <t xml:space="preserve">Minitial</t>
  </si>
  <si>
    <t xml:space="preserve">Subject</t>
  </si>
  <si>
    <t xml:space="preserve">Course</t>
  </si>
  <si>
    <t xml:space="preserve">Section</t>
  </si>
  <si>
    <t xml:space="preserve">Title</t>
  </si>
  <si>
    <t xml:space="preserve">Campus</t>
  </si>
  <si>
    <t xml:space="preserve">Active or Cncld</t>
  </si>
  <si>
    <t xml:space="preserve">LEC or Oth</t>
  </si>
  <si>
    <t xml:space="preserve">Crse Del Type</t>
  </si>
  <si>
    <t xml:space="preserve">Session</t>
  </si>
  <si>
    <t xml:space="preserve">Credits</t>
  </si>
  <si>
    <t xml:space="preserve">WLF</t>
  </si>
  <si>
    <t xml:space="preserve">Bud Code</t>
  </si>
  <si>
    <t xml:space="preserve">Contact Hrs</t>
  </si>
  <si>
    <t xml:space="preserve">Days</t>
  </si>
  <si>
    <t xml:space="preserve">Beg Time</t>
  </si>
  <si>
    <t xml:space="preserve">End Time</t>
  </si>
  <si>
    <t xml:space="preserve">Seats CAP</t>
  </si>
  <si>
    <t xml:space="preserve">Enroll</t>
  </si>
  <si>
    <t xml:space="preserve">Waitlist</t>
  </si>
  <si>
    <t xml:space="preserve">Bldg</t>
  </si>
  <si>
    <t xml:space="preserve">Rm</t>
  </si>
  <si>
    <t xml:space="preserve">Xlist</t>
  </si>
  <si>
    <t xml:space="preserve">ENVS</t>
  </si>
  <si>
    <t xml:space="preserve">Intro to Environmental Science (PS)</t>
  </si>
  <si>
    <t xml:space="preserve">A01</t>
  </si>
  <si>
    <t xml:space="preserve">A</t>
  </si>
  <si>
    <t xml:space="preserve">LEC</t>
  </si>
  <si>
    <t xml:space="preserve">P</t>
  </si>
  <si>
    <t xml:space="preserve">BA</t>
  </si>
  <si>
    <t xml:space="preserve">TR</t>
  </si>
  <si>
    <t xml:space="preserve">SET</t>
  </si>
  <si>
    <t xml:space="preserve">Melton</t>
  </si>
  <si>
    <t xml:space="preserve">Greg</t>
  </si>
  <si>
    <t xml:space="preserve">L</t>
  </si>
  <si>
    <t xml:space="preserve">MW</t>
  </si>
  <si>
    <t xml:space="preserve">SNOW</t>
  </si>
  <si>
    <t xml:space="preserve">Topham</t>
  </si>
  <si>
    <t xml:space="preserve">Marshall</t>
  </si>
  <si>
    <t xml:space="preserve">C29</t>
  </si>
  <si>
    <t xml:space="preserve">SF</t>
  </si>
  <si>
    <t xml:space="preserve">Pondell</t>
  </si>
  <si>
    <t xml:space="preserve">Christina</t>
  </si>
  <si>
    <t xml:space="preserve">Recitation for Majors</t>
  </si>
  <si>
    <t xml:space="preserve">F</t>
  </si>
  <si>
    <t xml:space="preserve">Ghasemi</t>
  </si>
  <si>
    <t xml:space="preserve">Marzieh</t>
  </si>
  <si>
    <t xml:space="preserve">Introduction to Environmental Science</t>
  </si>
  <si>
    <t xml:space="preserve">Introduction to Environmental Science Laboratory</t>
  </si>
  <si>
    <t xml:space="preserve">LBC</t>
  </si>
  <si>
    <t xml:space="preserve">M</t>
  </si>
  <si>
    <t xml:space="preserve">R</t>
  </si>
  <si>
    <t xml:space="preserve">Angeles</t>
  </si>
  <si>
    <t xml:space="preserve">Hugo</t>
  </si>
  <si>
    <t xml:space="preserve">Elio</t>
  </si>
  <si>
    <t xml:space="preserve">2099R</t>
  </si>
  <si>
    <t xml:space="preserve">Special Topics in Environmental Science: The Geology of Foundation Engineering in Southern Utah</t>
  </si>
  <si>
    <t xml:space="preserve">Environmental Pollution and Remediation Techniques</t>
  </si>
  <si>
    <t xml:space="preserve">Tye</t>
  </si>
  <si>
    <t xml:space="preserve">Alexander</t>
  </si>
  <si>
    <t xml:space="preserve">2700R</t>
  </si>
  <si>
    <t xml:space="preserve">Field Methods EnvSci</t>
  </si>
  <si>
    <t xml:space="preserve">Harris</t>
  </si>
  <si>
    <t xml:space="preserve">Jerald</t>
  </si>
  <si>
    <t xml:space="preserve">D</t>
  </si>
  <si>
    <t xml:space="preserve">Scientific Writing</t>
  </si>
  <si>
    <t xml:space="preserve">MWF</t>
  </si>
  <si>
    <t xml:space="preserve">Soil Science</t>
  </si>
  <si>
    <t xml:space="preserve">Environmental Law</t>
  </si>
  <si>
    <t xml:space="preserve">Air Quality and Control</t>
  </si>
  <si>
    <t xml:space="preserve">Van der Merwe</t>
  </si>
  <si>
    <t xml:space="preserve">Marius</t>
  </si>
  <si>
    <t xml:space="preserve">Peruvian Amazon Natural Histor</t>
  </si>
  <si>
    <t xml:space="preserve">LEL</t>
  </si>
  <si>
    <t xml:space="preserve">W</t>
  </si>
  <si>
    <t xml:space="preserve">4800R</t>
  </si>
  <si>
    <t xml:space="preserve">Independent Research</t>
  </si>
  <si>
    <t xml:space="preserve">INV</t>
  </si>
  <si>
    <t xml:space="preserve">Senior Seminar</t>
  </si>
  <si>
    <t xml:space="preserve">GEO</t>
  </si>
  <si>
    <t xml:space="preserve">Introduction to Geology (PS)</t>
  </si>
  <si>
    <t xml:space="preserve">Smith</t>
  </si>
  <si>
    <t xml:space="preserve">Del</t>
  </si>
  <si>
    <t xml:space="preserve">William</t>
  </si>
  <si>
    <t xml:space="preserve">B80</t>
  </si>
  <si>
    <t xml:space="preserve">HURCTR</t>
  </si>
  <si>
    <t xml:space="preserve">O01</t>
  </si>
  <si>
    <t xml:space="preserve">I</t>
  </si>
  <si>
    <t xml:space="preserve">ONLINE</t>
  </si>
  <si>
    <t xml:space="preserve">Hayden</t>
  </si>
  <si>
    <t xml:space="preserve">Janice</t>
  </si>
  <si>
    <t xml:space="preserve">Introduction to Geology Lab (LAB)</t>
  </si>
  <si>
    <t xml:space="preserve">C</t>
  </si>
  <si>
    <t xml:space="preserve">T</t>
  </si>
  <si>
    <t xml:space="preserve">Black</t>
  </si>
  <si>
    <t xml:space="preserve">David</t>
  </si>
  <si>
    <t xml:space="preserve">Geology of the National Parks (PS)</t>
  </si>
  <si>
    <t xml:space="preserve">Geology National Parks Lab (LAB)</t>
  </si>
  <si>
    <t xml:space="preserve">O03</t>
  </si>
  <si>
    <t xml:space="preserve">Physical Geology (PS)</t>
  </si>
  <si>
    <t xml:space="preserve">Physical Geology Lab</t>
  </si>
  <si>
    <t xml:space="preserve">Historical Geology</t>
  </si>
  <si>
    <t xml:space="preserve">Historical Geology Lab</t>
  </si>
  <si>
    <t xml:space="preserve">Field Methods in Geoscience Research</t>
  </si>
  <si>
    <t xml:space="preserve">Geomorphology</t>
  </si>
  <si>
    <t xml:space="preserve">Ig/Met Petrology</t>
  </si>
  <si>
    <t xml:space="preserve">Hydrology</t>
  </si>
  <si>
    <t xml:space="preserve">4000R</t>
  </si>
  <si>
    <t xml:space="preserve">Selected Geology Field Excursions</t>
  </si>
  <si>
    <t xml:space="preserve">LAB</t>
  </si>
  <si>
    <t xml:space="preserve">Pedersen</t>
  </si>
  <si>
    <t xml:space="preserve">Eric</t>
  </si>
  <si>
    <t xml:space="preserve">4100R</t>
  </si>
  <si>
    <t xml:space="preserve">Oman Culture and Archaeology</t>
  </si>
  <si>
    <t xml:space="preserve">I01</t>
  </si>
  <si>
    <t xml:space="preserve">GEOG</t>
  </si>
  <si>
    <t xml:space="preserve">Physical Geography: Supplemental Instruction (PS)</t>
  </si>
  <si>
    <t xml:space="preserve">Jin</t>
  </si>
  <si>
    <t xml:space="preserve">Zhenyu</t>
  </si>
  <si>
    <t xml:space="preserve">Physical Geography (PS)</t>
  </si>
  <si>
    <t xml:space="preserve">Physical Geography Lab (LAB)</t>
  </si>
  <si>
    <t xml:space="preserve">2000R</t>
  </si>
  <si>
    <t xml:space="preserve">Natural History of Zion National Park (LAB)</t>
  </si>
  <si>
    <t xml:space="preserve">TANNER</t>
  </si>
  <si>
    <t xml:space="preserve">Introduction to Geographic Information Systems</t>
  </si>
  <si>
    <t xml:space="preserve">Introduction to Geographic Information Systems Laboratory</t>
  </si>
  <si>
    <t xml:space="preserve">Geoprocessing with Python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</si>
</sst>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A6A6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3" activeCellId="0" sqref="C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.51"/>
    <col collapsed="false" customWidth="true" hidden="false" outlineLevel="0" max="2" min="2" style="0" width="9.56"/>
    <col collapsed="false" customWidth="true" hidden="false" outlineLevel="0" max="3" min="3" style="0" width="14.39"/>
    <col collapsed="false" customWidth="true" hidden="false" outlineLevel="0" max="4" min="4" style="0" width="9.94"/>
    <col collapsed="false" customWidth="true" hidden="false" outlineLevel="0" max="5" min="5" style="0" width="7.8"/>
    <col collapsed="false" customWidth="true" hidden="false" outlineLevel="0" max="6" min="6" style="0" width="7.52"/>
    <col collapsed="false" customWidth="true" hidden="false" outlineLevel="0" max="7" min="7" style="0" width="7.24"/>
    <col collapsed="false" customWidth="true" hidden="false" outlineLevel="0" max="8" min="8" style="0" width="7.52"/>
    <col collapsed="false" customWidth="true" hidden="false" outlineLevel="0" max="9" min="9" style="0" width="83.28"/>
    <col collapsed="false" customWidth="true" hidden="false" outlineLevel="0" max="10" min="10" style="0" width="8.26"/>
    <col collapsed="false" customWidth="true" hidden="false" outlineLevel="0" max="11" min="11" style="0" width="13.92"/>
    <col collapsed="false" customWidth="true" hidden="false" outlineLevel="0" max="12" min="12" style="0" width="10.2"/>
    <col collapsed="false" customWidth="true" hidden="false" outlineLevel="0" max="13" min="13" style="0" width="12.71"/>
    <col collapsed="false" customWidth="true" hidden="false" outlineLevel="0" max="14" min="14" style="0" width="7.71"/>
    <col collapsed="false" customWidth="true" hidden="false" outlineLevel="0" max="15" min="15" style="0" width="7.24"/>
    <col collapsed="false" customWidth="true" hidden="false" outlineLevel="0" max="16" min="16" style="0" width="5.02"/>
    <col collapsed="false" customWidth="true" hidden="false" outlineLevel="0" max="17" min="17" style="0" width="9.56"/>
    <col collapsed="false" customWidth="true" hidden="false" outlineLevel="0" max="18" min="18" style="0" width="11.05"/>
    <col collapsed="false" customWidth="true" hidden="false" outlineLevel="0" max="19" min="19" style="0" width="5.95"/>
    <col collapsed="false" customWidth="true" hidden="false" outlineLevel="0" max="20" min="20" style="0" width="9.1"/>
    <col collapsed="false" customWidth="true" hidden="false" outlineLevel="0" max="21" min="21" style="0" width="9.29"/>
    <col collapsed="false" customWidth="true" hidden="false" outlineLevel="0" max="22" min="22" style="0" width="9.56"/>
    <col collapsed="false" customWidth="true" hidden="false" outlineLevel="0" max="23" min="23" style="0" width="6.23"/>
    <col collapsed="false" customWidth="true" hidden="false" outlineLevel="0" max="24" min="24" style="0" width="7.61"/>
    <col collapsed="false" customWidth="true" hidden="false" outlineLevel="0" max="25" min="25" style="0" width="8.36"/>
    <col collapsed="false" customWidth="true" hidden="false" outlineLevel="0" max="26" min="26" style="0" width="4.46"/>
    <col collapsed="false" customWidth="true" hidden="false" outlineLevel="0" max="27" min="27" style="0" width="4.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5" hidden="false" customHeight="false" outlineLevel="0" collapsed="false">
      <c r="A2" s="0" t="n">
        <v>20574</v>
      </c>
      <c r="B2" s="0" t="str">
        <f aca="false">""</f>
        <v/>
      </c>
      <c r="F2" s="0" t="s">
        <v>27</v>
      </c>
      <c r="G2" s="0" t="n">
        <v>1010</v>
      </c>
      <c r="H2" s="0" t="str">
        <f aca="false">"01"</f>
        <v>01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tr">
        <f aca="false">"1"</f>
        <v>1</v>
      </c>
      <c r="O2" s="0" t="n">
        <v>3</v>
      </c>
      <c r="P2" s="0" t="n">
        <v>3</v>
      </c>
      <c r="Q2" s="0" t="s">
        <v>33</v>
      </c>
      <c r="S2" s="0" t="s">
        <v>34</v>
      </c>
      <c r="T2" s="0" t="str">
        <f aca="false">"1200"</f>
        <v>1200</v>
      </c>
      <c r="U2" s="0" t="str">
        <f aca="false">"1315"</f>
        <v>1315</v>
      </c>
      <c r="V2" s="0" t="n">
        <v>40</v>
      </c>
      <c r="W2" s="0" t="n">
        <v>28</v>
      </c>
      <c r="X2" s="0" t="n">
        <v>0</v>
      </c>
      <c r="Y2" s="0" t="s">
        <v>35</v>
      </c>
      <c r="Z2" s="0" t="n">
        <v>524</v>
      </c>
    </row>
    <row r="3" customFormat="false" ht="15" hidden="false" customHeight="false" outlineLevel="0" collapsed="false">
      <c r="A3" s="0" t="n">
        <v>20638</v>
      </c>
      <c r="B3" s="0" t="str">
        <f aca="false">""</f>
        <v/>
      </c>
      <c r="F3" s="0" t="s">
        <v>27</v>
      </c>
      <c r="G3" s="0" t="n">
        <v>1010</v>
      </c>
      <c r="H3" s="0" t="str">
        <f aca="false">"03"</f>
        <v>03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tr">
        <f aca="false">"1"</f>
        <v>1</v>
      </c>
      <c r="O3" s="0" t="n">
        <v>3</v>
      </c>
      <c r="P3" s="0" t="n">
        <v>3</v>
      </c>
      <c r="Q3" s="0" t="s">
        <v>33</v>
      </c>
      <c r="S3" s="0" t="s">
        <v>34</v>
      </c>
      <c r="T3" s="0" t="str">
        <f aca="false">"1330"</f>
        <v>1330</v>
      </c>
      <c r="U3" s="0" t="str">
        <f aca="false">"1445"</f>
        <v>1445</v>
      </c>
      <c r="V3" s="0" t="n">
        <v>0</v>
      </c>
      <c r="W3" s="0" t="n">
        <v>0</v>
      </c>
      <c r="X3" s="0" t="n">
        <v>0</v>
      </c>
      <c r="Y3" s="0" t="s">
        <v>35</v>
      </c>
      <c r="Z3" s="0" t="n">
        <v>524</v>
      </c>
    </row>
    <row r="4" customFormat="false" ht="15" hidden="false" customHeight="false" outlineLevel="0" collapsed="false">
      <c r="A4" s="0" t="n">
        <v>20879</v>
      </c>
      <c r="B4" s="0" t="str">
        <f aca="false">"00437605"</f>
        <v>00437605</v>
      </c>
      <c r="C4" s="0" t="s">
        <v>36</v>
      </c>
      <c r="D4" s="0" t="s">
        <v>37</v>
      </c>
      <c r="E4" s="0" t="s">
        <v>38</v>
      </c>
      <c r="F4" s="0" t="s">
        <v>27</v>
      </c>
      <c r="G4" s="0" t="n">
        <v>1010</v>
      </c>
      <c r="H4" s="0" t="str">
        <f aca="false">"04"</f>
        <v>04</v>
      </c>
      <c r="I4" s="0" t="s">
        <v>28</v>
      </c>
      <c r="J4" s="0" t="s">
        <v>29</v>
      </c>
      <c r="K4" s="0" t="s">
        <v>30</v>
      </c>
      <c r="L4" s="0" t="s">
        <v>31</v>
      </c>
      <c r="M4" s="0" t="s">
        <v>32</v>
      </c>
      <c r="N4" s="0" t="str">
        <f aca="false">"1"</f>
        <v>1</v>
      </c>
      <c r="O4" s="0" t="n">
        <v>3</v>
      </c>
      <c r="P4" s="0" t="n">
        <v>3</v>
      </c>
      <c r="Q4" s="0" t="s">
        <v>33</v>
      </c>
      <c r="S4" s="0" t="s">
        <v>39</v>
      </c>
      <c r="T4" s="0" t="str">
        <f aca="false">"1330"</f>
        <v>1330</v>
      </c>
      <c r="U4" s="0" t="str">
        <f aca="false">"1445"</f>
        <v>1445</v>
      </c>
      <c r="V4" s="0" t="n">
        <v>40</v>
      </c>
      <c r="W4" s="0" t="n">
        <v>4</v>
      </c>
      <c r="X4" s="0" t="n">
        <v>0</v>
      </c>
      <c r="Y4" s="0" t="s">
        <v>35</v>
      </c>
      <c r="Z4" s="0" t="n">
        <v>524</v>
      </c>
    </row>
    <row r="5" customFormat="false" ht="15" hidden="false" customHeight="false" outlineLevel="0" collapsed="false">
      <c r="A5" s="0" t="n">
        <v>20988</v>
      </c>
      <c r="B5" s="0" t="str">
        <f aca="false">""</f>
        <v/>
      </c>
      <c r="F5" s="0" t="s">
        <v>27</v>
      </c>
      <c r="G5" s="0" t="n">
        <v>1010</v>
      </c>
      <c r="H5" s="0" t="str">
        <f aca="false">"05"</f>
        <v>05</v>
      </c>
      <c r="I5" s="0" t="s">
        <v>28</v>
      </c>
      <c r="J5" s="0" t="s">
        <v>29</v>
      </c>
      <c r="K5" s="0" t="s">
        <v>30</v>
      </c>
      <c r="L5" s="0" t="s">
        <v>31</v>
      </c>
      <c r="M5" s="0" t="s">
        <v>32</v>
      </c>
      <c r="N5" s="0" t="str">
        <f aca="false">"1"</f>
        <v>1</v>
      </c>
      <c r="O5" s="0" t="n">
        <v>3</v>
      </c>
      <c r="P5" s="0" t="n">
        <v>3</v>
      </c>
      <c r="Q5" s="0" t="s">
        <v>33</v>
      </c>
      <c r="S5" s="0" t="s">
        <v>34</v>
      </c>
      <c r="T5" s="0" t="str">
        <f aca="false">"1500"</f>
        <v>1500</v>
      </c>
      <c r="U5" s="0" t="str">
        <f aca="false">"1615"</f>
        <v>1615</v>
      </c>
      <c r="V5" s="0" t="n">
        <v>0</v>
      </c>
      <c r="W5" s="0" t="n">
        <v>0</v>
      </c>
      <c r="X5" s="0" t="n">
        <v>0</v>
      </c>
      <c r="Y5" s="0" t="s">
        <v>40</v>
      </c>
      <c r="Z5" s="0" t="n">
        <v>113</v>
      </c>
    </row>
    <row r="6" customFormat="false" ht="15" hidden="false" customHeight="false" outlineLevel="0" collapsed="false">
      <c r="A6" s="0" t="n">
        <v>21339</v>
      </c>
      <c r="B6" s="0" t="str">
        <f aca="false">"00053378"</f>
        <v>00053378</v>
      </c>
      <c r="C6" s="0" t="s">
        <v>41</v>
      </c>
      <c r="D6" s="0" t="s">
        <v>42</v>
      </c>
      <c r="F6" s="0" t="s">
        <v>27</v>
      </c>
      <c r="G6" s="0" t="n">
        <v>1010</v>
      </c>
      <c r="H6" s="0" t="str">
        <f aca="false">"06"</f>
        <v>06</v>
      </c>
      <c r="I6" s="0" t="s">
        <v>28</v>
      </c>
      <c r="J6" s="0" t="s">
        <v>29</v>
      </c>
      <c r="K6" s="0" t="s">
        <v>30</v>
      </c>
      <c r="L6" s="0" t="s">
        <v>31</v>
      </c>
      <c r="M6" s="0" t="s">
        <v>32</v>
      </c>
      <c r="N6" s="0" t="str">
        <f aca="false">"1"</f>
        <v>1</v>
      </c>
      <c r="O6" s="0" t="n">
        <v>3</v>
      </c>
      <c r="P6" s="0" t="n">
        <v>3</v>
      </c>
      <c r="Q6" s="0" t="s">
        <v>33</v>
      </c>
      <c r="S6" s="0" t="s">
        <v>39</v>
      </c>
      <c r="T6" s="0" t="str">
        <f aca="false">"1330"</f>
        <v>1330</v>
      </c>
      <c r="U6" s="0" t="str">
        <f aca="false">"1445"</f>
        <v>1445</v>
      </c>
      <c r="V6" s="0" t="n">
        <v>0</v>
      </c>
      <c r="W6" s="0" t="n">
        <v>0</v>
      </c>
      <c r="X6" s="0" t="n">
        <v>0</v>
      </c>
      <c r="Y6" s="0" t="s">
        <v>40</v>
      </c>
      <c r="Z6" s="0" t="n">
        <v>113</v>
      </c>
    </row>
    <row r="7" customFormat="false" ht="15" hidden="false" customHeight="false" outlineLevel="0" collapsed="false">
      <c r="A7" s="0" t="n">
        <v>20989</v>
      </c>
      <c r="B7" s="0" t="str">
        <f aca="false">""</f>
        <v/>
      </c>
      <c r="F7" s="0" t="s">
        <v>27</v>
      </c>
      <c r="G7" s="0" t="n">
        <v>1010</v>
      </c>
      <c r="H7" s="0" t="str">
        <f aca="false">"07"</f>
        <v>07</v>
      </c>
      <c r="I7" s="0" t="s">
        <v>28</v>
      </c>
      <c r="J7" s="0" t="s">
        <v>29</v>
      </c>
      <c r="K7" s="0" t="s">
        <v>30</v>
      </c>
      <c r="L7" s="0" t="s">
        <v>31</v>
      </c>
      <c r="M7" s="0" t="s">
        <v>32</v>
      </c>
      <c r="N7" s="0" t="str">
        <f aca="false">"1"</f>
        <v>1</v>
      </c>
      <c r="O7" s="0" t="n">
        <v>3</v>
      </c>
      <c r="P7" s="0" t="n">
        <v>3</v>
      </c>
      <c r="Q7" s="0" t="s">
        <v>33</v>
      </c>
      <c r="S7" s="0" t="s">
        <v>34</v>
      </c>
      <c r="T7" s="0" t="str">
        <f aca="false">"1330"</f>
        <v>1330</v>
      </c>
      <c r="U7" s="0" t="str">
        <f aca="false">"1445"</f>
        <v>1445</v>
      </c>
      <c r="V7" s="0" t="n">
        <v>0</v>
      </c>
      <c r="W7" s="0" t="n">
        <v>0</v>
      </c>
      <c r="X7" s="0" t="n">
        <v>0</v>
      </c>
      <c r="Y7" s="0" t="s">
        <v>40</v>
      </c>
      <c r="Z7" s="0" t="n">
        <v>128</v>
      </c>
    </row>
    <row r="8" customFormat="false" ht="15" hidden="false" customHeight="false" outlineLevel="0" collapsed="false">
      <c r="A8" s="0" t="n">
        <v>22724</v>
      </c>
      <c r="B8" s="0" t="str">
        <f aca="false">""</f>
        <v/>
      </c>
      <c r="F8" s="0" t="s">
        <v>27</v>
      </c>
      <c r="G8" s="0" t="n">
        <v>1010</v>
      </c>
      <c r="H8" s="0" t="str">
        <f aca="false">"N8J"</f>
        <v>N8J</v>
      </c>
      <c r="I8" s="0" t="s">
        <v>28</v>
      </c>
      <c r="J8" s="0" t="s">
        <v>43</v>
      </c>
      <c r="K8" s="0" t="s">
        <v>30</v>
      </c>
      <c r="L8" s="0" t="s">
        <v>31</v>
      </c>
      <c r="M8" s="0" t="s">
        <v>32</v>
      </c>
      <c r="N8" s="0" t="str">
        <f aca="false">"CE"</f>
        <v>CE</v>
      </c>
      <c r="O8" s="0" t="n">
        <v>3</v>
      </c>
      <c r="P8" s="0" t="n">
        <v>3</v>
      </c>
      <c r="Q8" s="0" t="s">
        <v>44</v>
      </c>
      <c r="T8" s="0" t="str">
        <f aca="false">""</f>
        <v/>
      </c>
      <c r="U8" s="0" t="str">
        <f aca="false">""</f>
        <v/>
      </c>
      <c r="V8" s="0" t="n">
        <v>40</v>
      </c>
      <c r="W8" s="0" t="n">
        <v>0</v>
      </c>
      <c r="X8" s="0" t="n">
        <v>0</v>
      </c>
    </row>
    <row r="9" customFormat="false" ht="15" hidden="false" customHeight="false" outlineLevel="0" collapsed="false">
      <c r="A9" s="0" t="n">
        <v>23098</v>
      </c>
      <c r="B9" s="0" t="str">
        <f aca="false">"00481776"</f>
        <v>00481776</v>
      </c>
      <c r="C9" s="0" t="s">
        <v>45</v>
      </c>
      <c r="D9" s="0" t="s">
        <v>46</v>
      </c>
      <c r="F9" s="0" t="s">
        <v>27</v>
      </c>
      <c r="G9" s="0" t="n">
        <v>1099</v>
      </c>
      <c r="H9" s="0" t="str">
        <f aca="false">"01"</f>
        <v>01</v>
      </c>
      <c r="I9" s="0" t="s">
        <v>47</v>
      </c>
      <c r="J9" s="0" t="s">
        <v>29</v>
      </c>
      <c r="K9" s="0" t="s">
        <v>30</v>
      </c>
      <c r="L9" s="0" t="s">
        <v>31</v>
      </c>
      <c r="M9" s="0" t="s">
        <v>32</v>
      </c>
      <c r="N9" s="0" t="str">
        <f aca="false">"1"</f>
        <v>1</v>
      </c>
      <c r="O9" s="0" t="n">
        <v>1</v>
      </c>
      <c r="P9" s="0" t="n">
        <v>1</v>
      </c>
      <c r="Q9" s="0" t="s">
        <v>33</v>
      </c>
      <c r="S9" s="0" t="s">
        <v>48</v>
      </c>
      <c r="T9" s="0" t="str">
        <f aca="false">"1000"</f>
        <v>1000</v>
      </c>
      <c r="U9" s="0" t="str">
        <f aca="false">"1050"</f>
        <v>1050</v>
      </c>
      <c r="V9" s="0" t="n">
        <v>15</v>
      </c>
      <c r="W9" s="0" t="n">
        <v>0</v>
      </c>
      <c r="X9" s="0" t="n">
        <v>0</v>
      </c>
      <c r="Y9" s="0" t="s">
        <v>35</v>
      </c>
      <c r="Z9" s="0" t="n">
        <v>526</v>
      </c>
    </row>
    <row r="10" customFormat="false" ht="15" hidden="false" customHeight="false" outlineLevel="0" collapsed="false">
      <c r="A10" s="0" t="n">
        <v>22266</v>
      </c>
      <c r="B10" s="0" t="str">
        <f aca="false">"00377872"</f>
        <v>00377872</v>
      </c>
      <c r="C10" s="0" t="s">
        <v>49</v>
      </c>
      <c r="D10" s="0" t="s">
        <v>50</v>
      </c>
      <c r="F10" s="0" t="s">
        <v>27</v>
      </c>
      <c r="G10" s="0" t="n">
        <v>1210</v>
      </c>
      <c r="H10" s="0" t="str">
        <f aca="false">"01"</f>
        <v>01</v>
      </c>
      <c r="I10" s="0" t="s">
        <v>51</v>
      </c>
      <c r="J10" s="0" t="s">
        <v>29</v>
      </c>
      <c r="K10" s="0" t="s">
        <v>30</v>
      </c>
      <c r="L10" s="0" t="s">
        <v>31</v>
      </c>
      <c r="M10" s="0" t="s">
        <v>32</v>
      </c>
      <c r="N10" s="0" t="str">
        <f aca="false">"1"</f>
        <v>1</v>
      </c>
      <c r="O10" s="0" t="n">
        <v>3</v>
      </c>
      <c r="P10" s="0" t="n">
        <v>3</v>
      </c>
      <c r="Q10" s="0" t="s">
        <v>33</v>
      </c>
      <c r="S10" s="0" t="s">
        <v>34</v>
      </c>
      <c r="T10" s="0" t="str">
        <f aca="false">"1200"</f>
        <v>1200</v>
      </c>
      <c r="U10" s="0" t="str">
        <f aca="false">"1315"</f>
        <v>1315</v>
      </c>
      <c r="V10" s="0" t="n">
        <v>35</v>
      </c>
      <c r="W10" s="0" t="n">
        <v>1</v>
      </c>
      <c r="X10" s="0" t="n">
        <v>0</v>
      </c>
      <c r="Y10" s="0" t="s">
        <v>40</v>
      </c>
      <c r="Z10" s="0" t="n">
        <v>113</v>
      </c>
    </row>
    <row r="11" customFormat="false" ht="15" hidden="false" customHeight="false" outlineLevel="0" collapsed="false">
      <c r="A11" s="0" t="n">
        <v>22267</v>
      </c>
      <c r="B11" s="0" t="str">
        <f aca="false">"00481776"</f>
        <v>00481776</v>
      </c>
      <c r="C11" s="0" t="s">
        <v>45</v>
      </c>
      <c r="D11" s="0" t="s">
        <v>46</v>
      </c>
      <c r="F11" s="0" t="s">
        <v>27</v>
      </c>
      <c r="G11" s="0" t="n">
        <v>1215</v>
      </c>
      <c r="H11" s="0" t="str">
        <f aca="false">"01"</f>
        <v>01</v>
      </c>
      <c r="I11" s="0" t="s">
        <v>52</v>
      </c>
      <c r="J11" s="0" t="s">
        <v>29</v>
      </c>
      <c r="K11" s="0" t="s">
        <v>30</v>
      </c>
      <c r="L11" s="0" t="s">
        <v>53</v>
      </c>
      <c r="M11" s="0" t="s">
        <v>32</v>
      </c>
      <c r="N11" s="0" t="str">
        <f aca="false">"1"</f>
        <v>1</v>
      </c>
      <c r="O11" s="0" t="n">
        <v>1</v>
      </c>
      <c r="P11" s="0" t="n">
        <v>3</v>
      </c>
      <c r="Q11" s="0" t="s">
        <v>33</v>
      </c>
      <c r="S11" s="0" t="s">
        <v>54</v>
      </c>
      <c r="T11" s="0" t="str">
        <f aca="false">"1300"</f>
        <v>1300</v>
      </c>
      <c r="U11" s="0" t="str">
        <f aca="false">"1550"</f>
        <v>1550</v>
      </c>
      <c r="V11" s="0" t="n">
        <v>16</v>
      </c>
      <c r="W11" s="0" t="n">
        <v>1</v>
      </c>
      <c r="X11" s="0" t="n">
        <v>0</v>
      </c>
      <c r="Y11" s="0" t="s">
        <v>35</v>
      </c>
      <c r="Z11" s="0" t="n">
        <v>526</v>
      </c>
    </row>
    <row r="12" customFormat="false" ht="15" hidden="false" customHeight="false" outlineLevel="0" collapsed="false">
      <c r="A12" s="0" t="n">
        <v>22411</v>
      </c>
      <c r="B12" s="0" t="str">
        <f aca="false">"00481776"</f>
        <v>00481776</v>
      </c>
      <c r="C12" s="0" t="s">
        <v>45</v>
      </c>
      <c r="D12" s="0" t="s">
        <v>46</v>
      </c>
      <c r="F12" s="0" t="s">
        <v>27</v>
      </c>
      <c r="G12" s="0" t="n">
        <v>1215</v>
      </c>
      <c r="H12" s="0" t="str">
        <f aca="false">"02"</f>
        <v>02</v>
      </c>
      <c r="I12" s="0" t="s">
        <v>52</v>
      </c>
      <c r="J12" s="0" t="s">
        <v>29</v>
      </c>
      <c r="K12" s="0" t="s">
        <v>30</v>
      </c>
      <c r="L12" s="0" t="s">
        <v>53</v>
      </c>
      <c r="M12" s="0" t="s">
        <v>32</v>
      </c>
      <c r="N12" s="0" t="str">
        <f aca="false">"1"</f>
        <v>1</v>
      </c>
      <c r="O12" s="0" t="n">
        <v>1</v>
      </c>
      <c r="P12" s="0" t="n">
        <v>3</v>
      </c>
      <c r="Q12" s="0" t="s">
        <v>33</v>
      </c>
      <c r="S12" s="0" t="s">
        <v>55</v>
      </c>
      <c r="T12" s="0" t="str">
        <f aca="false">"1330"</f>
        <v>1330</v>
      </c>
      <c r="U12" s="0" t="str">
        <f aca="false">"1615"</f>
        <v>1615</v>
      </c>
      <c r="V12" s="0" t="n">
        <v>16</v>
      </c>
      <c r="W12" s="0" t="n">
        <v>0</v>
      </c>
      <c r="X12" s="0" t="n">
        <v>0</v>
      </c>
      <c r="Y12" s="0" t="s">
        <v>35</v>
      </c>
      <c r="Z12" s="0" t="n">
        <v>526</v>
      </c>
    </row>
    <row r="13" customFormat="false" ht="15" hidden="false" customHeight="false" outlineLevel="0" collapsed="false">
      <c r="A13" s="0" t="n">
        <v>22539</v>
      </c>
      <c r="B13" s="0" t="str">
        <f aca="false">"00199100"</f>
        <v>00199100</v>
      </c>
      <c r="C13" s="0" t="s">
        <v>56</v>
      </c>
      <c r="D13" s="0" t="s">
        <v>57</v>
      </c>
      <c r="E13" s="0" t="s">
        <v>58</v>
      </c>
      <c r="F13" s="0" t="s">
        <v>27</v>
      </c>
      <c r="G13" s="0" t="s">
        <v>59</v>
      </c>
      <c r="H13" s="0" t="str">
        <f aca="false">"50"</f>
        <v>50</v>
      </c>
      <c r="I13" s="0" t="s">
        <v>60</v>
      </c>
      <c r="J13" s="0" t="s">
        <v>29</v>
      </c>
      <c r="K13" s="0" t="s">
        <v>30</v>
      </c>
      <c r="L13" s="0" t="s">
        <v>31</v>
      </c>
      <c r="M13" s="0" t="s">
        <v>32</v>
      </c>
      <c r="N13" s="0" t="str">
        <f aca="false">"1"</f>
        <v>1</v>
      </c>
      <c r="O13" s="0" t="n">
        <v>1</v>
      </c>
      <c r="P13" s="0" t="n">
        <v>0</v>
      </c>
      <c r="Q13" s="0" t="s">
        <v>33</v>
      </c>
      <c r="R13" s="0" t="n">
        <v>3</v>
      </c>
      <c r="S13" s="0" t="s">
        <v>34</v>
      </c>
      <c r="T13" s="0" t="str">
        <f aca="false">"1800"</f>
        <v>1800</v>
      </c>
      <c r="U13" s="0" t="str">
        <f aca="false">"1915"</f>
        <v>1915</v>
      </c>
      <c r="V13" s="0" t="n">
        <v>15</v>
      </c>
      <c r="W13" s="0" t="n">
        <v>0</v>
      </c>
      <c r="X13" s="0" t="n">
        <v>0</v>
      </c>
      <c r="Y13" s="0" t="s">
        <v>35</v>
      </c>
      <c r="Z13" s="0" t="n">
        <v>526</v>
      </c>
    </row>
    <row r="14" customFormat="false" ht="15" hidden="false" customHeight="false" outlineLevel="0" collapsed="false">
      <c r="A14" s="0" t="n">
        <v>21610</v>
      </c>
      <c r="B14" s="0" t="str">
        <f aca="false">"00377872"</f>
        <v>00377872</v>
      </c>
      <c r="C14" s="0" t="s">
        <v>49</v>
      </c>
      <c r="D14" s="0" t="s">
        <v>50</v>
      </c>
      <c r="F14" s="0" t="s">
        <v>27</v>
      </c>
      <c r="G14" s="0" t="n">
        <v>2210</v>
      </c>
      <c r="H14" s="0" t="str">
        <f aca="false">"01"</f>
        <v>01</v>
      </c>
      <c r="I14" s="0" t="s">
        <v>61</v>
      </c>
      <c r="J14" s="0" t="s">
        <v>29</v>
      </c>
      <c r="K14" s="0" t="s">
        <v>30</v>
      </c>
      <c r="L14" s="0" t="s">
        <v>31</v>
      </c>
      <c r="M14" s="0" t="s">
        <v>32</v>
      </c>
      <c r="N14" s="0" t="str">
        <f aca="false">"1"</f>
        <v>1</v>
      </c>
      <c r="O14" s="0" t="n">
        <v>3</v>
      </c>
      <c r="P14" s="0" t="n">
        <v>3</v>
      </c>
      <c r="Q14" s="0" t="s">
        <v>33</v>
      </c>
      <c r="S14" s="0" t="s">
        <v>39</v>
      </c>
      <c r="T14" s="0" t="str">
        <f aca="false">"1200"</f>
        <v>1200</v>
      </c>
      <c r="U14" s="0" t="str">
        <f aca="false">"1315"</f>
        <v>1315</v>
      </c>
      <c r="V14" s="0" t="n">
        <v>40</v>
      </c>
      <c r="W14" s="0" t="n">
        <v>0</v>
      </c>
      <c r="X14" s="0" t="n">
        <v>0</v>
      </c>
      <c r="Y14" s="0" t="s">
        <v>40</v>
      </c>
      <c r="Z14" s="0" t="n">
        <v>128</v>
      </c>
    </row>
    <row r="15" customFormat="false" ht="15" hidden="false" customHeight="false" outlineLevel="0" collapsed="false">
      <c r="A15" s="0" t="n">
        <v>23099</v>
      </c>
      <c r="B15" s="0" t="str">
        <f aca="false">"00438931"</f>
        <v>00438931</v>
      </c>
      <c r="C15" s="0" t="s">
        <v>62</v>
      </c>
      <c r="D15" s="0" t="s">
        <v>63</v>
      </c>
      <c r="E15" s="0" t="s">
        <v>55</v>
      </c>
      <c r="F15" s="0" t="s">
        <v>27</v>
      </c>
      <c r="G15" s="0" t="s">
        <v>64</v>
      </c>
      <c r="H15" s="0" t="str">
        <f aca="false">"01"</f>
        <v>01</v>
      </c>
      <c r="I15" s="0" t="s">
        <v>65</v>
      </c>
      <c r="J15" s="0" t="s">
        <v>29</v>
      </c>
      <c r="K15" s="0" t="s">
        <v>30</v>
      </c>
      <c r="L15" s="0" t="s">
        <v>53</v>
      </c>
      <c r="M15" s="0" t="s">
        <v>32</v>
      </c>
      <c r="N15" s="0" t="str">
        <f aca="false">"1"</f>
        <v>1</v>
      </c>
      <c r="O15" s="0" t="n">
        <v>1</v>
      </c>
      <c r="P15" s="0" t="n">
        <v>3</v>
      </c>
      <c r="Q15" s="0" t="s">
        <v>33</v>
      </c>
      <c r="S15" s="0" t="s">
        <v>48</v>
      </c>
      <c r="T15" s="0" t="str">
        <f aca="false">"1400"</f>
        <v>1400</v>
      </c>
      <c r="U15" s="0" t="str">
        <f aca="false">"1650"</f>
        <v>1650</v>
      </c>
      <c r="V15" s="0" t="n">
        <v>8</v>
      </c>
      <c r="W15" s="0" t="n">
        <v>0</v>
      </c>
      <c r="X15" s="0" t="n">
        <v>0</v>
      </c>
      <c r="Y15" s="0" t="s">
        <v>35</v>
      </c>
      <c r="Z15" s="0" t="n">
        <v>527</v>
      </c>
    </row>
    <row r="16" customFormat="false" ht="15" hidden="false" customHeight="false" outlineLevel="0" collapsed="false">
      <c r="A16" s="0" t="n">
        <v>23244</v>
      </c>
      <c r="B16" s="0" t="str">
        <f aca="false">"00004612"</f>
        <v>00004612</v>
      </c>
      <c r="C16" s="0" t="s">
        <v>66</v>
      </c>
      <c r="D16" s="0" t="s">
        <v>67</v>
      </c>
      <c r="E16" s="0" t="s">
        <v>68</v>
      </c>
      <c r="F16" s="0" t="s">
        <v>27</v>
      </c>
      <c r="G16" s="0" t="n">
        <v>3110</v>
      </c>
      <c r="H16" s="0" t="str">
        <f aca="false">"01"</f>
        <v>01</v>
      </c>
      <c r="I16" s="0" t="s">
        <v>69</v>
      </c>
      <c r="J16" s="0" t="s">
        <v>29</v>
      </c>
      <c r="K16" s="0" t="s">
        <v>30</v>
      </c>
      <c r="L16" s="0" t="s">
        <v>31</v>
      </c>
      <c r="M16" s="0" t="s">
        <v>32</v>
      </c>
      <c r="N16" s="0" t="str">
        <f aca="false">"1"</f>
        <v>1</v>
      </c>
      <c r="O16" s="0" t="n">
        <v>3</v>
      </c>
      <c r="P16" s="0" t="n">
        <v>3</v>
      </c>
      <c r="Q16" s="0" t="s">
        <v>33</v>
      </c>
      <c r="S16" s="0" t="s">
        <v>70</v>
      </c>
      <c r="T16" s="0" t="str">
        <f aca="false">"1100"</f>
        <v>1100</v>
      </c>
      <c r="U16" s="0" t="str">
        <f aca="false">"1150"</f>
        <v>1150</v>
      </c>
      <c r="V16" s="0" t="n">
        <v>12</v>
      </c>
      <c r="W16" s="0" t="n">
        <v>0</v>
      </c>
      <c r="X16" s="0" t="n">
        <v>0</v>
      </c>
      <c r="Y16" s="0" t="s">
        <v>35</v>
      </c>
      <c r="Z16" s="0" t="n">
        <v>408</v>
      </c>
    </row>
    <row r="17" customFormat="false" ht="15" hidden="false" customHeight="false" outlineLevel="0" collapsed="false">
      <c r="A17" s="0" t="n">
        <v>23100</v>
      </c>
      <c r="B17" s="0" t="str">
        <f aca="false">"00481776"</f>
        <v>00481776</v>
      </c>
      <c r="C17" s="0" t="s">
        <v>45</v>
      </c>
      <c r="D17" s="0" t="s">
        <v>46</v>
      </c>
      <c r="F17" s="0" t="s">
        <v>27</v>
      </c>
      <c r="G17" s="0" t="n">
        <v>3210</v>
      </c>
      <c r="H17" s="0" t="str">
        <f aca="false">"01"</f>
        <v>01</v>
      </c>
      <c r="I17" s="0" t="s">
        <v>71</v>
      </c>
      <c r="J17" s="0" t="s">
        <v>29</v>
      </c>
      <c r="K17" s="0" t="s">
        <v>30</v>
      </c>
      <c r="L17" s="0" t="s">
        <v>31</v>
      </c>
      <c r="M17" s="0" t="s">
        <v>32</v>
      </c>
      <c r="N17" s="0" t="str">
        <f aca="false">"1"</f>
        <v>1</v>
      </c>
      <c r="O17" s="0" t="n">
        <v>3</v>
      </c>
      <c r="P17" s="0" t="n">
        <v>3</v>
      </c>
      <c r="Q17" s="0" t="s">
        <v>33</v>
      </c>
      <c r="S17" s="0" t="s">
        <v>34</v>
      </c>
      <c r="T17" s="0" t="str">
        <f aca="false">"0900"</f>
        <v>0900</v>
      </c>
      <c r="U17" s="0" t="str">
        <f aca="false">"1015"</f>
        <v>1015</v>
      </c>
      <c r="V17" s="0" t="n">
        <v>24</v>
      </c>
      <c r="W17" s="0" t="n">
        <v>0</v>
      </c>
      <c r="X17" s="0" t="n">
        <v>0</v>
      </c>
      <c r="Y17" s="0" t="s">
        <v>35</v>
      </c>
      <c r="Z17" s="0" t="n">
        <v>526</v>
      </c>
    </row>
    <row r="18" customFormat="false" ht="15" hidden="false" customHeight="false" outlineLevel="0" collapsed="false">
      <c r="A18" s="0" t="n">
        <v>23101</v>
      </c>
      <c r="B18" s="0" t="str">
        <f aca="false">""</f>
        <v/>
      </c>
      <c r="F18" s="0" t="s">
        <v>27</v>
      </c>
      <c r="G18" s="0" t="n">
        <v>3280</v>
      </c>
      <c r="H18" s="0" t="str">
        <f aca="false">"50"</f>
        <v>50</v>
      </c>
      <c r="I18" s="0" t="s">
        <v>72</v>
      </c>
      <c r="J18" s="0" t="s">
        <v>29</v>
      </c>
      <c r="K18" s="0" t="s">
        <v>30</v>
      </c>
      <c r="L18" s="0" t="s">
        <v>31</v>
      </c>
      <c r="M18" s="0" t="s">
        <v>32</v>
      </c>
      <c r="N18" s="0" t="str">
        <f aca="false">"1"</f>
        <v>1</v>
      </c>
      <c r="O18" s="0" t="n">
        <v>3</v>
      </c>
      <c r="P18" s="0" t="n">
        <v>3</v>
      </c>
      <c r="Q18" s="0" t="s">
        <v>33</v>
      </c>
      <c r="S18" s="0" t="s">
        <v>34</v>
      </c>
      <c r="T18" s="0" t="str">
        <f aca="false">"1800"</f>
        <v>1800</v>
      </c>
      <c r="U18" s="0" t="str">
        <f aca="false">"1950"</f>
        <v>1950</v>
      </c>
      <c r="V18" s="0" t="n">
        <v>24</v>
      </c>
      <c r="W18" s="0" t="n">
        <v>0</v>
      </c>
      <c r="X18" s="0" t="n">
        <v>0</v>
      </c>
      <c r="Y18" s="0" t="s">
        <v>40</v>
      </c>
      <c r="Z18" s="0" t="n">
        <v>128</v>
      </c>
    </row>
    <row r="19" customFormat="false" ht="15" hidden="false" customHeight="false" outlineLevel="0" collapsed="false">
      <c r="A19" s="0" t="n">
        <v>23102</v>
      </c>
      <c r="B19" s="0" t="str">
        <f aca="false">"00377872"</f>
        <v>00377872</v>
      </c>
      <c r="C19" s="0" t="s">
        <v>49</v>
      </c>
      <c r="D19" s="0" t="s">
        <v>50</v>
      </c>
      <c r="F19" s="0" t="s">
        <v>27</v>
      </c>
      <c r="G19" s="0" t="n">
        <v>3410</v>
      </c>
      <c r="H19" s="0" t="str">
        <f aca="false">"01"</f>
        <v>01</v>
      </c>
      <c r="I19" s="0" t="s">
        <v>73</v>
      </c>
      <c r="J19" s="0" t="s">
        <v>29</v>
      </c>
      <c r="K19" s="0" t="s">
        <v>30</v>
      </c>
      <c r="L19" s="0" t="s">
        <v>31</v>
      </c>
      <c r="M19" s="0" t="s">
        <v>32</v>
      </c>
      <c r="N19" s="0" t="str">
        <f aca="false">"1"</f>
        <v>1</v>
      </c>
      <c r="O19" s="0" t="n">
        <v>3</v>
      </c>
      <c r="P19" s="0" t="n">
        <v>3</v>
      </c>
      <c r="Q19" s="0" t="s">
        <v>33</v>
      </c>
      <c r="S19" s="0" t="s">
        <v>70</v>
      </c>
      <c r="T19" s="0" t="str">
        <f aca="false">"1000"</f>
        <v>1000</v>
      </c>
      <c r="U19" s="0" t="str">
        <f aca="false">"1050"</f>
        <v>1050</v>
      </c>
      <c r="V19" s="0" t="n">
        <v>24</v>
      </c>
      <c r="W19" s="0" t="n">
        <v>0</v>
      </c>
      <c r="X19" s="0" t="n">
        <v>0</v>
      </c>
      <c r="Y19" s="0" t="s">
        <v>35</v>
      </c>
      <c r="Z19" s="0" t="n">
        <v>522</v>
      </c>
    </row>
    <row r="20" customFormat="false" ht="15" hidden="false" customHeight="false" outlineLevel="0" collapsed="false">
      <c r="A20" s="0" t="n">
        <v>23103</v>
      </c>
      <c r="B20" s="0" t="str">
        <f aca="false">"00182515"</f>
        <v>00182515</v>
      </c>
      <c r="C20" s="0" t="s">
        <v>74</v>
      </c>
      <c r="D20" s="0" t="s">
        <v>75</v>
      </c>
      <c r="F20" s="0" t="s">
        <v>27</v>
      </c>
      <c r="G20" s="0" t="n">
        <v>3920</v>
      </c>
      <c r="H20" s="0" t="str">
        <f aca="false">"50"</f>
        <v>50</v>
      </c>
      <c r="I20" s="0" t="s">
        <v>76</v>
      </c>
      <c r="J20" s="0" t="s">
        <v>29</v>
      </c>
      <c r="K20" s="0" t="s">
        <v>30</v>
      </c>
      <c r="L20" s="0" t="s">
        <v>77</v>
      </c>
      <c r="M20" s="0" t="s">
        <v>32</v>
      </c>
      <c r="N20" s="0" t="str">
        <f aca="false">"1"</f>
        <v>1</v>
      </c>
      <c r="O20" s="0" t="n">
        <v>3</v>
      </c>
      <c r="P20" s="0" t="n">
        <v>4</v>
      </c>
      <c r="Q20" s="0" t="s">
        <v>33</v>
      </c>
      <c r="S20" s="0" t="s">
        <v>78</v>
      </c>
      <c r="T20" s="0" t="str">
        <f aca="false">"1800"</f>
        <v>1800</v>
      </c>
      <c r="U20" s="0" t="str">
        <f aca="false">"1850"</f>
        <v>1850</v>
      </c>
      <c r="V20" s="0" t="n">
        <v>14</v>
      </c>
      <c r="W20" s="0" t="n">
        <v>0</v>
      </c>
      <c r="X20" s="0" t="n">
        <v>0</v>
      </c>
      <c r="Y20" s="0" t="s">
        <v>40</v>
      </c>
      <c r="Z20" s="0" t="n">
        <v>113</v>
      </c>
    </row>
    <row r="21" customFormat="false" ht="15" hidden="false" customHeight="false" outlineLevel="0" collapsed="false">
      <c r="A21" s="0" t="n">
        <v>21492</v>
      </c>
      <c r="B21" s="0" t="str">
        <f aca="false">""</f>
        <v/>
      </c>
      <c r="F21" s="0" t="s">
        <v>27</v>
      </c>
      <c r="G21" s="0" t="s">
        <v>79</v>
      </c>
      <c r="H21" s="0" t="str">
        <f aca="false">"01"</f>
        <v>01</v>
      </c>
      <c r="I21" s="0" t="s">
        <v>80</v>
      </c>
      <c r="J21" s="0" t="s">
        <v>29</v>
      </c>
      <c r="K21" s="0" t="s">
        <v>30</v>
      </c>
      <c r="L21" s="0" t="s">
        <v>81</v>
      </c>
      <c r="M21" s="0" t="s">
        <v>32</v>
      </c>
      <c r="N21" s="0" t="str">
        <f aca="false">"1"</f>
        <v>1</v>
      </c>
      <c r="O21" s="0" t="n">
        <v>1</v>
      </c>
      <c r="P21" s="0" t="n">
        <v>0</v>
      </c>
      <c r="Q21" s="0" t="s">
        <v>33</v>
      </c>
      <c r="T21" s="0" t="str">
        <f aca="false">""</f>
        <v/>
      </c>
      <c r="U21" s="0" t="str">
        <f aca="false">""</f>
        <v/>
      </c>
      <c r="V21" s="0" t="n">
        <v>0</v>
      </c>
      <c r="W21" s="0" t="n">
        <v>0</v>
      </c>
      <c r="X21" s="0" t="n">
        <v>0</v>
      </c>
    </row>
    <row r="22" customFormat="false" ht="15" hidden="false" customHeight="false" outlineLevel="0" collapsed="false">
      <c r="A22" s="0" t="n">
        <v>21493</v>
      </c>
      <c r="B22" s="0" t="str">
        <f aca="false">""</f>
        <v/>
      </c>
      <c r="F22" s="0" t="s">
        <v>27</v>
      </c>
      <c r="G22" s="0" t="s">
        <v>79</v>
      </c>
      <c r="H22" s="0" t="str">
        <f aca="false">"02"</f>
        <v>02</v>
      </c>
      <c r="I22" s="0" t="s">
        <v>80</v>
      </c>
      <c r="J22" s="0" t="s">
        <v>29</v>
      </c>
      <c r="K22" s="0" t="s">
        <v>30</v>
      </c>
      <c r="L22" s="0" t="s">
        <v>81</v>
      </c>
      <c r="M22" s="0" t="s">
        <v>32</v>
      </c>
      <c r="N22" s="0" t="str">
        <f aca="false">"1"</f>
        <v>1</v>
      </c>
      <c r="O22" s="0" t="n">
        <v>1</v>
      </c>
      <c r="P22" s="0" t="n">
        <v>0</v>
      </c>
      <c r="Q22" s="0" t="s">
        <v>33</v>
      </c>
      <c r="T22" s="0" t="str">
        <f aca="false">""</f>
        <v/>
      </c>
      <c r="U22" s="0" t="str">
        <f aca="false">""</f>
        <v/>
      </c>
      <c r="V22" s="0" t="n">
        <v>0</v>
      </c>
      <c r="W22" s="0" t="n">
        <v>0</v>
      </c>
      <c r="X22" s="0" t="n">
        <v>0</v>
      </c>
    </row>
    <row r="23" customFormat="false" ht="15" hidden="false" customHeight="false" outlineLevel="0" collapsed="false">
      <c r="A23" s="0" t="n">
        <v>23105</v>
      </c>
      <c r="B23" s="0" t="str">
        <f aca="false">""</f>
        <v/>
      </c>
      <c r="F23" s="0" t="s">
        <v>27</v>
      </c>
      <c r="G23" s="0" t="n">
        <v>4910</v>
      </c>
      <c r="H23" s="0" t="str">
        <f aca="false">"01"</f>
        <v>01</v>
      </c>
      <c r="I23" s="0" t="s">
        <v>82</v>
      </c>
      <c r="J23" s="0" t="s">
        <v>29</v>
      </c>
      <c r="K23" s="0" t="s">
        <v>30</v>
      </c>
      <c r="L23" s="0" t="s">
        <v>31</v>
      </c>
      <c r="M23" s="0" t="s">
        <v>32</v>
      </c>
      <c r="N23" s="0" t="str">
        <f aca="false">"1"</f>
        <v>1</v>
      </c>
      <c r="O23" s="0" t="n">
        <v>1</v>
      </c>
      <c r="P23" s="0" t="n">
        <v>1</v>
      </c>
      <c r="Q23" s="0" t="s">
        <v>33</v>
      </c>
      <c r="S23" s="0" t="s">
        <v>48</v>
      </c>
      <c r="T23" s="0" t="str">
        <f aca="false">"1200"</f>
        <v>1200</v>
      </c>
      <c r="U23" s="0" t="str">
        <f aca="false">"1250"</f>
        <v>1250</v>
      </c>
      <c r="V23" s="0" t="n">
        <v>15</v>
      </c>
      <c r="W23" s="0" t="n">
        <v>0</v>
      </c>
      <c r="X23" s="0" t="n">
        <v>0</v>
      </c>
      <c r="Y23" s="0" t="s">
        <v>35</v>
      </c>
      <c r="Z23" s="0" t="n">
        <v>408</v>
      </c>
    </row>
    <row r="24" customFormat="false" ht="15" hidden="false" customHeight="false" outlineLevel="0" collapsed="false">
      <c r="A24" s="0" t="n">
        <v>20990</v>
      </c>
      <c r="B24" s="0" t="str">
        <f aca="false">"00437605"</f>
        <v>00437605</v>
      </c>
      <c r="C24" s="0" t="s">
        <v>36</v>
      </c>
      <c r="D24" s="0" t="s">
        <v>37</v>
      </c>
      <c r="E24" s="0" t="s">
        <v>38</v>
      </c>
      <c r="F24" s="0" t="s">
        <v>83</v>
      </c>
      <c r="G24" s="0" t="n">
        <v>1010</v>
      </c>
      <c r="H24" s="0" t="str">
        <f aca="false">"01"</f>
        <v>01</v>
      </c>
      <c r="I24" s="0" t="s">
        <v>84</v>
      </c>
      <c r="J24" s="0" t="s">
        <v>29</v>
      </c>
      <c r="K24" s="0" t="s">
        <v>30</v>
      </c>
      <c r="L24" s="0" t="s">
        <v>31</v>
      </c>
      <c r="M24" s="0" t="s">
        <v>32</v>
      </c>
      <c r="N24" s="0" t="str">
        <f aca="false">"1"</f>
        <v>1</v>
      </c>
      <c r="O24" s="0" t="n">
        <v>3</v>
      </c>
      <c r="P24" s="0" t="n">
        <v>3</v>
      </c>
      <c r="Q24" s="0" t="s">
        <v>33</v>
      </c>
      <c r="S24" s="0" t="s">
        <v>34</v>
      </c>
      <c r="T24" s="0" t="str">
        <f aca="false">"0900"</f>
        <v>0900</v>
      </c>
      <c r="U24" s="0" t="str">
        <f aca="false">"1015"</f>
        <v>1015</v>
      </c>
      <c r="V24" s="0" t="n">
        <v>40</v>
      </c>
      <c r="W24" s="0" t="n">
        <v>4</v>
      </c>
      <c r="X24" s="0" t="n">
        <v>0</v>
      </c>
      <c r="Y24" s="0" t="s">
        <v>35</v>
      </c>
      <c r="Z24" s="0" t="n">
        <v>524</v>
      </c>
    </row>
    <row r="25" s="1" customFormat="true" ht="15" hidden="false" customHeight="false" outlineLevel="0" collapsed="false">
      <c r="A25" s="1" t="n">
        <v>20111</v>
      </c>
      <c r="B25" s="1" t="str">
        <f aca="false">""</f>
        <v/>
      </c>
      <c r="F25" s="1" t="s">
        <v>83</v>
      </c>
      <c r="G25" s="1" t="n">
        <v>1010</v>
      </c>
      <c r="H25" s="1" t="str">
        <f aca="false">"02"</f>
        <v>02</v>
      </c>
      <c r="I25" s="1" t="s">
        <v>84</v>
      </c>
      <c r="J25" s="1" t="s">
        <v>29</v>
      </c>
      <c r="K25" s="1" t="s">
        <v>30</v>
      </c>
      <c r="L25" s="1" t="s">
        <v>31</v>
      </c>
      <c r="M25" s="1" t="s">
        <v>32</v>
      </c>
      <c r="N25" s="1" t="str">
        <f aca="false">"1"</f>
        <v>1</v>
      </c>
      <c r="O25" s="1" t="n">
        <v>3</v>
      </c>
      <c r="P25" s="1" t="n">
        <v>3</v>
      </c>
      <c r="Q25" s="1" t="s">
        <v>33</v>
      </c>
      <c r="S25" s="1" t="s">
        <v>70</v>
      </c>
      <c r="T25" s="1" t="str">
        <f aca="false">"1100"</f>
        <v>1100</v>
      </c>
      <c r="U25" s="1" t="str">
        <f aca="false">"1150"</f>
        <v>1150</v>
      </c>
      <c r="V25" s="1" t="n">
        <v>0</v>
      </c>
      <c r="W25" s="1" t="n">
        <v>0</v>
      </c>
      <c r="X25" s="1" t="n">
        <v>0</v>
      </c>
      <c r="Y25" s="1" t="s">
        <v>35</v>
      </c>
    </row>
    <row r="26" customFormat="false" ht="15" hidden="false" customHeight="false" outlineLevel="0" collapsed="false">
      <c r="A26" s="0" t="n">
        <v>20153</v>
      </c>
      <c r="B26" s="0" t="str">
        <f aca="false">"00172969"</f>
        <v>00172969</v>
      </c>
      <c r="C26" s="0" t="s">
        <v>85</v>
      </c>
      <c r="D26" s="0" t="s">
        <v>86</v>
      </c>
      <c r="E26" s="0" t="s">
        <v>87</v>
      </c>
      <c r="F26" s="0" t="s">
        <v>83</v>
      </c>
      <c r="G26" s="0" t="n">
        <v>1010</v>
      </c>
      <c r="H26" s="0" t="str">
        <f aca="false">"04H"</f>
        <v>04H</v>
      </c>
      <c r="I26" s="0" t="s">
        <v>84</v>
      </c>
      <c r="J26" s="0" t="s">
        <v>88</v>
      </c>
      <c r="K26" s="0" t="s">
        <v>30</v>
      </c>
      <c r="L26" s="0" t="s">
        <v>31</v>
      </c>
      <c r="M26" s="0" t="s">
        <v>32</v>
      </c>
      <c r="N26" s="0" t="str">
        <f aca="false">"1"</f>
        <v>1</v>
      </c>
      <c r="O26" s="0" t="n">
        <v>3</v>
      </c>
      <c r="P26" s="0" t="n">
        <v>3</v>
      </c>
      <c r="Q26" s="0" t="s">
        <v>33</v>
      </c>
      <c r="S26" s="0" t="s">
        <v>34</v>
      </c>
      <c r="T26" s="0" t="str">
        <f aca="false">"0815"</f>
        <v>0815</v>
      </c>
      <c r="U26" s="0" t="str">
        <f aca="false">"0930"</f>
        <v>0930</v>
      </c>
      <c r="V26" s="0" t="n">
        <v>20</v>
      </c>
      <c r="W26" s="0" t="n">
        <v>0</v>
      </c>
      <c r="X26" s="0" t="n">
        <v>0</v>
      </c>
      <c r="Y26" s="0" t="s">
        <v>89</v>
      </c>
      <c r="Z26" s="0" t="n">
        <v>110</v>
      </c>
    </row>
    <row r="27" customFormat="false" ht="15" hidden="false" customHeight="false" outlineLevel="0" collapsed="false">
      <c r="A27" s="0" t="n">
        <v>20673</v>
      </c>
      <c r="B27" s="0" t="str">
        <f aca="false">""</f>
        <v/>
      </c>
      <c r="F27" s="0" t="s">
        <v>83</v>
      </c>
      <c r="G27" s="0" t="n">
        <v>1010</v>
      </c>
      <c r="H27" s="0" t="str">
        <f aca="false">"40"</f>
        <v>40</v>
      </c>
      <c r="I27" s="0" t="s">
        <v>84</v>
      </c>
      <c r="J27" s="0" t="s">
        <v>90</v>
      </c>
      <c r="K27" s="0" t="s">
        <v>30</v>
      </c>
      <c r="L27" s="0" t="s">
        <v>31</v>
      </c>
      <c r="M27" s="0" t="s">
        <v>91</v>
      </c>
      <c r="N27" s="0" t="str">
        <f aca="false">"1"</f>
        <v>1</v>
      </c>
      <c r="O27" s="0" t="n">
        <v>3</v>
      </c>
      <c r="P27" s="0" t="n">
        <v>3</v>
      </c>
      <c r="Q27" s="0" t="s">
        <v>33</v>
      </c>
      <c r="T27" s="0" t="str">
        <f aca="false">""</f>
        <v/>
      </c>
      <c r="U27" s="0" t="str">
        <f aca="false">""</f>
        <v/>
      </c>
      <c r="V27" s="0" t="n">
        <v>0</v>
      </c>
      <c r="W27" s="0" t="n">
        <v>0</v>
      </c>
      <c r="X27" s="0" t="n">
        <v>0</v>
      </c>
      <c r="Y27" s="0" t="s">
        <v>92</v>
      </c>
    </row>
    <row r="28" customFormat="false" ht="15" hidden="false" customHeight="false" outlineLevel="0" collapsed="false">
      <c r="A28" s="0" t="n">
        <v>20112</v>
      </c>
      <c r="B28" s="0" t="str">
        <f aca="false">"00002666"</f>
        <v>00002666</v>
      </c>
      <c r="C28" s="0" t="s">
        <v>93</v>
      </c>
      <c r="D28" s="0" t="s">
        <v>94</v>
      </c>
      <c r="E28" s="0" t="s">
        <v>54</v>
      </c>
      <c r="F28" s="0" t="s">
        <v>83</v>
      </c>
      <c r="G28" s="0" t="n">
        <v>1010</v>
      </c>
      <c r="H28" s="0" t="str">
        <f aca="false">"41"</f>
        <v>41</v>
      </c>
      <c r="I28" s="0" t="s">
        <v>84</v>
      </c>
      <c r="J28" s="0" t="s">
        <v>90</v>
      </c>
      <c r="K28" s="0" t="s">
        <v>30</v>
      </c>
      <c r="L28" s="0" t="s">
        <v>31</v>
      </c>
      <c r="M28" s="0" t="s">
        <v>91</v>
      </c>
      <c r="N28" s="0" t="str">
        <f aca="false">"1"</f>
        <v>1</v>
      </c>
      <c r="O28" s="0" t="n">
        <v>3</v>
      </c>
      <c r="P28" s="0" t="n">
        <v>3</v>
      </c>
      <c r="Q28" s="0" t="s">
        <v>33</v>
      </c>
      <c r="T28" s="0" t="str">
        <f aca="false">""</f>
        <v/>
      </c>
      <c r="U28" s="0" t="str">
        <f aca="false">""</f>
        <v/>
      </c>
      <c r="V28" s="0" t="n">
        <v>30</v>
      </c>
      <c r="W28" s="0" t="n">
        <v>3</v>
      </c>
      <c r="X28" s="0" t="n">
        <v>0</v>
      </c>
      <c r="Y28" s="0" t="s">
        <v>92</v>
      </c>
    </row>
    <row r="29" customFormat="false" ht="15" hidden="false" customHeight="false" outlineLevel="0" collapsed="false">
      <c r="A29" s="0" t="n">
        <v>20244</v>
      </c>
      <c r="B29" s="0" t="str">
        <f aca="false">""</f>
        <v/>
      </c>
      <c r="F29" s="0" t="s">
        <v>83</v>
      </c>
      <c r="G29" s="0" t="n">
        <v>1010</v>
      </c>
      <c r="H29" s="0" t="str">
        <f aca="false">"50"</f>
        <v>50</v>
      </c>
      <c r="I29" s="0" t="s">
        <v>84</v>
      </c>
      <c r="J29" s="0" t="s">
        <v>29</v>
      </c>
      <c r="K29" s="0" t="s">
        <v>30</v>
      </c>
      <c r="L29" s="0" t="s">
        <v>31</v>
      </c>
      <c r="M29" s="0" t="s">
        <v>32</v>
      </c>
      <c r="N29" s="0" t="str">
        <f aca="false">"1"</f>
        <v>1</v>
      </c>
      <c r="O29" s="0" t="n">
        <v>3</v>
      </c>
      <c r="P29" s="0" t="n">
        <v>3</v>
      </c>
      <c r="Q29" s="0" t="s">
        <v>33</v>
      </c>
      <c r="S29" s="0" t="s">
        <v>39</v>
      </c>
      <c r="T29" s="0" t="str">
        <f aca="false">"1800"</f>
        <v>1800</v>
      </c>
      <c r="U29" s="0" t="str">
        <f aca="false">"1915"</f>
        <v>1915</v>
      </c>
      <c r="V29" s="0" t="n">
        <v>0</v>
      </c>
      <c r="W29" s="0" t="n">
        <v>0</v>
      </c>
      <c r="X29" s="0" t="n">
        <v>0</v>
      </c>
      <c r="Y29" s="0" t="s">
        <v>40</v>
      </c>
      <c r="Z29" s="0" t="n">
        <v>128</v>
      </c>
    </row>
    <row r="30" customFormat="false" ht="15" hidden="false" customHeight="false" outlineLevel="0" collapsed="false">
      <c r="A30" s="0" t="n">
        <v>20511</v>
      </c>
      <c r="B30" s="0" t="str">
        <f aca="false">"00437605"</f>
        <v>00437605</v>
      </c>
      <c r="C30" s="0" t="s">
        <v>36</v>
      </c>
      <c r="D30" s="0" t="s">
        <v>37</v>
      </c>
      <c r="E30" s="0" t="s">
        <v>38</v>
      </c>
      <c r="F30" s="0" t="s">
        <v>83</v>
      </c>
      <c r="G30" s="0" t="n">
        <v>1015</v>
      </c>
      <c r="H30" s="0" t="str">
        <f aca="false">"01"</f>
        <v>01</v>
      </c>
      <c r="I30" s="0" t="s">
        <v>95</v>
      </c>
      <c r="J30" s="0" t="s">
        <v>29</v>
      </c>
      <c r="K30" s="0" t="s">
        <v>30</v>
      </c>
      <c r="L30" s="0" t="s">
        <v>53</v>
      </c>
      <c r="M30" s="0" t="s">
        <v>32</v>
      </c>
      <c r="N30" s="0" t="str">
        <f aca="false">"1"</f>
        <v>1</v>
      </c>
      <c r="O30" s="0" t="n">
        <v>1</v>
      </c>
      <c r="P30" s="0" t="n">
        <v>2</v>
      </c>
      <c r="Q30" s="0" t="s">
        <v>33</v>
      </c>
      <c r="S30" s="0" t="s">
        <v>78</v>
      </c>
      <c r="T30" s="0" t="str">
        <f aca="false">"0900"</f>
        <v>0900</v>
      </c>
      <c r="U30" s="0" t="str">
        <f aca="false">"1050"</f>
        <v>1050</v>
      </c>
      <c r="V30" s="0" t="n">
        <v>24</v>
      </c>
      <c r="W30" s="0" t="n">
        <v>0</v>
      </c>
      <c r="X30" s="0" t="n">
        <v>0</v>
      </c>
      <c r="Y30" s="0" t="s">
        <v>35</v>
      </c>
      <c r="Z30" s="0" t="n">
        <v>527</v>
      </c>
    </row>
    <row r="31" customFormat="false" ht="15" hidden="false" customHeight="false" outlineLevel="0" collapsed="false">
      <c r="A31" s="0" t="n">
        <v>20576</v>
      </c>
      <c r="B31" s="0" t="str">
        <f aca="false">""</f>
        <v/>
      </c>
      <c r="F31" s="0" t="s">
        <v>83</v>
      </c>
      <c r="G31" s="0" t="n">
        <v>1015</v>
      </c>
      <c r="H31" s="0" t="str">
        <f aca="false">"02"</f>
        <v>02</v>
      </c>
      <c r="I31" s="0" t="s">
        <v>95</v>
      </c>
      <c r="J31" s="0" t="s">
        <v>29</v>
      </c>
      <c r="K31" s="0" t="s">
        <v>96</v>
      </c>
      <c r="L31" s="0" t="s">
        <v>53</v>
      </c>
      <c r="M31" s="0" t="s">
        <v>32</v>
      </c>
      <c r="N31" s="0" t="str">
        <f aca="false">"1"</f>
        <v>1</v>
      </c>
      <c r="O31" s="0" t="n">
        <v>1</v>
      </c>
      <c r="P31" s="0" t="n">
        <v>2</v>
      </c>
      <c r="Q31" s="0" t="s">
        <v>33</v>
      </c>
      <c r="S31" s="0" t="s">
        <v>97</v>
      </c>
      <c r="T31" s="0" t="str">
        <f aca="false">"1300"</f>
        <v>1300</v>
      </c>
      <c r="U31" s="0" t="str">
        <f aca="false">"1450"</f>
        <v>1450</v>
      </c>
      <c r="V31" s="0" t="n">
        <v>0</v>
      </c>
      <c r="W31" s="0" t="n">
        <v>0</v>
      </c>
      <c r="X31" s="0" t="n">
        <v>0</v>
      </c>
      <c r="Y31" s="0" t="s">
        <v>35</v>
      </c>
      <c r="Z31" s="0" t="n">
        <v>527</v>
      </c>
    </row>
    <row r="32" customFormat="false" ht="15" hidden="false" customHeight="false" outlineLevel="0" collapsed="false">
      <c r="A32" s="0" t="n">
        <v>20579</v>
      </c>
      <c r="B32" s="0" t="str">
        <f aca="false">""</f>
        <v/>
      </c>
      <c r="F32" s="0" t="s">
        <v>83</v>
      </c>
      <c r="G32" s="0" t="n">
        <v>1015</v>
      </c>
      <c r="H32" s="0" t="str">
        <f aca="false">"03"</f>
        <v>03</v>
      </c>
      <c r="I32" s="0" t="s">
        <v>95</v>
      </c>
      <c r="J32" s="0" t="s">
        <v>29</v>
      </c>
      <c r="K32" s="0" t="s">
        <v>30</v>
      </c>
      <c r="L32" s="0" t="s">
        <v>53</v>
      </c>
      <c r="M32" s="0" t="s">
        <v>32</v>
      </c>
      <c r="N32" s="0" t="str">
        <f aca="false">"1"</f>
        <v>1</v>
      </c>
      <c r="O32" s="0" t="n">
        <v>1</v>
      </c>
      <c r="P32" s="0" t="n">
        <v>2</v>
      </c>
      <c r="Q32" s="0" t="s">
        <v>33</v>
      </c>
      <c r="S32" s="0" t="s">
        <v>97</v>
      </c>
      <c r="T32" s="0" t="str">
        <f aca="false">"1100"</f>
        <v>1100</v>
      </c>
      <c r="U32" s="0" t="str">
        <f aca="false">"1250"</f>
        <v>1250</v>
      </c>
      <c r="V32" s="0" t="n">
        <v>0</v>
      </c>
      <c r="W32" s="0" t="n">
        <v>0</v>
      </c>
      <c r="X32" s="0" t="n">
        <v>0</v>
      </c>
      <c r="Y32" s="0" t="s">
        <v>35</v>
      </c>
      <c r="Z32" s="0" t="n">
        <v>527</v>
      </c>
    </row>
    <row r="33" customFormat="false" ht="15" hidden="false" customHeight="false" outlineLevel="0" collapsed="false">
      <c r="A33" s="0" t="n">
        <v>22063</v>
      </c>
      <c r="B33" s="0" t="str">
        <f aca="false">""</f>
        <v/>
      </c>
      <c r="F33" s="0" t="s">
        <v>83</v>
      </c>
      <c r="G33" s="0" t="n">
        <v>1015</v>
      </c>
      <c r="H33" s="0" t="str">
        <f aca="false">"04"</f>
        <v>04</v>
      </c>
      <c r="I33" s="0" t="s">
        <v>95</v>
      </c>
      <c r="J33" s="0" t="s">
        <v>29</v>
      </c>
      <c r="K33" s="0" t="s">
        <v>30</v>
      </c>
      <c r="L33" s="0" t="s">
        <v>53</v>
      </c>
      <c r="M33" s="0" t="s">
        <v>32</v>
      </c>
      <c r="N33" s="0" t="str">
        <f aca="false">"1"</f>
        <v>1</v>
      </c>
      <c r="O33" s="0" t="n">
        <v>1</v>
      </c>
      <c r="P33" s="0" t="n">
        <v>2</v>
      </c>
      <c r="Q33" s="0" t="s">
        <v>33</v>
      </c>
      <c r="S33" s="0" t="s">
        <v>97</v>
      </c>
      <c r="T33" s="0" t="str">
        <f aca="false">"1500"</f>
        <v>1500</v>
      </c>
      <c r="U33" s="0" t="str">
        <f aca="false">"1650"</f>
        <v>1650</v>
      </c>
      <c r="V33" s="0" t="n">
        <v>0</v>
      </c>
      <c r="W33" s="0" t="n">
        <v>0</v>
      </c>
      <c r="X33" s="0" t="n">
        <v>0</v>
      </c>
      <c r="Y33" s="0" t="s">
        <v>35</v>
      </c>
      <c r="Z33" s="0" t="n">
        <v>527</v>
      </c>
    </row>
    <row r="34" customFormat="false" ht="15" hidden="false" customHeight="false" outlineLevel="0" collapsed="false">
      <c r="A34" s="0" t="n">
        <v>20311</v>
      </c>
      <c r="B34" s="0" t="str">
        <f aca="false">"00003907"</f>
        <v>00003907</v>
      </c>
      <c r="C34" s="0" t="s">
        <v>98</v>
      </c>
      <c r="D34" s="0" t="s">
        <v>99</v>
      </c>
      <c r="E34" s="0" t="s">
        <v>55</v>
      </c>
      <c r="F34" s="0" t="s">
        <v>83</v>
      </c>
      <c r="G34" s="0" t="n">
        <v>1015</v>
      </c>
      <c r="H34" s="0" t="str">
        <f aca="false">"50"</f>
        <v>50</v>
      </c>
      <c r="I34" s="0" t="s">
        <v>95</v>
      </c>
      <c r="J34" s="0" t="s">
        <v>29</v>
      </c>
      <c r="K34" s="0" t="s">
        <v>30</v>
      </c>
      <c r="L34" s="0" t="s">
        <v>53</v>
      </c>
      <c r="M34" s="0" t="s">
        <v>32</v>
      </c>
      <c r="N34" s="0" t="str">
        <f aca="false">"1"</f>
        <v>1</v>
      </c>
      <c r="O34" s="0" t="n">
        <v>1</v>
      </c>
      <c r="P34" s="0" t="n">
        <v>2</v>
      </c>
      <c r="Q34" s="0" t="s">
        <v>33</v>
      </c>
      <c r="S34" s="0" t="s">
        <v>97</v>
      </c>
      <c r="T34" s="0" t="str">
        <f aca="false">"1700"</f>
        <v>1700</v>
      </c>
      <c r="U34" s="0" t="str">
        <f aca="false">"1850"</f>
        <v>1850</v>
      </c>
      <c r="V34" s="0" t="n">
        <v>21</v>
      </c>
      <c r="W34" s="0" t="n">
        <v>0</v>
      </c>
      <c r="X34" s="0" t="n">
        <v>0</v>
      </c>
      <c r="Y34" s="0" t="s">
        <v>35</v>
      </c>
      <c r="Z34" s="0" t="n">
        <v>527</v>
      </c>
    </row>
    <row r="35" customFormat="false" ht="15" hidden="false" customHeight="false" outlineLevel="0" collapsed="false">
      <c r="A35" s="0" t="n">
        <v>20312</v>
      </c>
      <c r="B35" s="0" t="str">
        <f aca="false">""</f>
        <v/>
      </c>
      <c r="F35" s="0" t="s">
        <v>83</v>
      </c>
      <c r="G35" s="0" t="n">
        <v>1015</v>
      </c>
      <c r="H35" s="0" t="str">
        <f aca="false">"51"</f>
        <v>51</v>
      </c>
      <c r="I35" s="0" t="s">
        <v>95</v>
      </c>
      <c r="J35" s="0" t="s">
        <v>29</v>
      </c>
      <c r="K35" s="0" t="s">
        <v>30</v>
      </c>
      <c r="L35" s="0" t="s">
        <v>53</v>
      </c>
      <c r="M35" s="0" t="s">
        <v>32</v>
      </c>
      <c r="N35" s="0" t="str">
        <f aca="false">"1"</f>
        <v>1</v>
      </c>
      <c r="O35" s="0" t="n">
        <v>1</v>
      </c>
      <c r="P35" s="0" t="n">
        <v>2</v>
      </c>
      <c r="Q35" s="0" t="s">
        <v>33</v>
      </c>
      <c r="S35" s="0" t="s">
        <v>97</v>
      </c>
      <c r="T35" s="0" t="str">
        <f aca="false">"1900"</f>
        <v>1900</v>
      </c>
      <c r="U35" s="0" t="str">
        <f aca="false">"2050"</f>
        <v>2050</v>
      </c>
      <c r="V35" s="0" t="n">
        <v>0</v>
      </c>
      <c r="W35" s="0" t="n">
        <v>0</v>
      </c>
      <c r="X35" s="0" t="n">
        <v>0</v>
      </c>
      <c r="Y35" s="0" t="s">
        <v>35</v>
      </c>
      <c r="Z35" s="0" t="n">
        <v>527</v>
      </c>
    </row>
    <row r="36" customFormat="false" ht="15" hidden="false" customHeight="false" outlineLevel="0" collapsed="false">
      <c r="A36" s="0" t="n">
        <v>22118</v>
      </c>
      <c r="B36" s="0" t="str">
        <f aca="false">""</f>
        <v/>
      </c>
      <c r="F36" s="0" t="s">
        <v>83</v>
      </c>
      <c r="G36" s="0" t="n">
        <v>1015</v>
      </c>
      <c r="H36" s="0" t="str">
        <f aca="false">"52"</f>
        <v>52</v>
      </c>
      <c r="I36" s="0" t="s">
        <v>95</v>
      </c>
      <c r="J36" s="0" t="s">
        <v>29</v>
      </c>
      <c r="K36" s="0" t="s">
        <v>96</v>
      </c>
      <c r="L36" s="0" t="s">
        <v>53</v>
      </c>
      <c r="M36" s="0" t="s">
        <v>32</v>
      </c>
      <c r="N36" s="0" t="str">
        <f aca="false">"1"</f>
        <v>1</v>
      </c>
      <c r="O36" s="0" t="n">
        <v>1</v>
      </c>
      <c r="P36" s="0" t="n">
        <v>2</v>
      </c>
      <c r="Q36" s="0" t="s">
        <v>33</v>
      </c>
      <c r="S36" s="0" t="s">
        <v>97</v>
      </c>
      <c r="T36" s="0" t="str">
        <f aca="false">"1700"</f>
        <v>1700</v>
      </c>
      <c r="U36" s="0" t="str">
        <f aca="false">"1850"</f>
        <v>1850</v>
      </c>
      <c r="V36" s="0" t="n">
        <v>0</v>
      </c>
      <c r="W36" s="0" t="n">
        <v>0</v>
      </c>
      <c r="X36" s="0" t="n">
        <v>0</v>
      </c>
      <c r="Y36" s="0" t="s">
        <v>35</v>
      </c>
    </row>
    <row r="37" customFormat="false" ht="15" hidden="false" customHeight="false" outlineLevel="0" collapsed="false">
      <c r="A37" s="0" t="n">
        <v>22119</v>
      </c>
      <c r="B37" s="0" t="str">
        <f aca="false">""</f>
        <v/>
      </c>
      <c r="F37" s="0" t="s">
        <v>83</v>
      </c>
      <c r="G37" s="0" t="n">
        <v>1015</v>
      </c>
      <c r="H37" s="0" t="str">
        <f aca="false">"53"</f>
        <v>53</v>
      </c>
      <c r="I37" s="0" t="s">
        <v>95</v>
      </c>
      <c r="J37" s="0" t="s">
        <v>29</v>
      </c>
      <c r="K37" s="0" t="s">
        <v>96</v>
      </c>
      <c r="L37" s="0" t="s">
        <v>53</v>
      </c>
      <c r="M37" s="0" t="s">
        <v>32</v>
      </c>
      <c r="N37" s="0" t="str">
        <f aca="false">"1"</f>
        <v>1</v>
      </c>
      <c r="O37" s="0" t="n">
        <v>1</v>
      </c>
      <c r="P37" s="0" t="n">
        <v>2</v>
      </c>
      <c r="Q37" s="0" t="s">
        <v>33</v>
      </c>
      <c r="S37" s="0" t="s">
        <v>97</v>
      </c>
      <c r="T37" s="0" t="str">
        <f aca="false">"1900"</f>
        <v>1900</v>
      </c>
      <c r="U37" s="0" t="str">
        <f aca="false">"2050"</f>
        <v>2050</v>
      </c>
      <c r="V37" s="0" t="n">
        <v>0</v>
      </c>
      <c r="W37" s="0" t="n">
        <v>0</v>
      </c>
      <c r="X37" s="0" t="n">
        <v>0</v>
      </c>
      <c r="Y37" s="0" t="s">
        <v>35</v>
      </c>
    </row>
    <row r="38" customFormat="false" ht="15" hidden="false" customHeight="false" outlineLevel="0" collapsed="false">
      <c r="A38" s="0" t="n">
        <v>20731</v>
      </c>
      <c r="B38" s="0" t="str">
        <f aca="false">""</f>
        <v/>
      </c>
      <c r="F38" s="0" t="s">
        <v>83</v>
      </c>
      <c r="G38" s="0" t="n">
        <v>1050</v>
      </c>
      <c r="H38" s="0" t="str">
        <f aca="false">"01"</f>
        <v>01</v>
      </c>
      <c r="I38" s="0" t="s">
        <v>100</v>
      </c>
      <c r="J38" s="0" t="s">
        <v>29</v>
      </c>
      <c r="K38" s="0" t="s">
        <v>30</v>
      </c>
      <c r="L38" s="0" t="s">
        <v>31</v>
      </c>
      <c r="M38" s="0" t="s">
        <v>32</v>
      </c>
      <c r="N38" s="0" t="str">
        <f aca="false">"1"</f>
        <v>1</v>
      </c>
      <c r="O38" s="0" t="n">
        <v>3</v>
      </c>
      <c r="P38" s="0" t="n">
        <v>3</v>
      </c>
      <c r="Q38" s="0" t="s">
        <v>33</v>
      </c>
      <c r="S38" s="0" t="s">
        <v>78</v>
      </c>
      <c r="T38" s="0" t="str">
        <f aca="false">"1100"</f>
        <v>1100</v>
      </c>
      <c r="U38" s="0" t="str">
        <f aca="false">"1250"</f>
        <v>1250</v>
      </c>
      <c r="V38" s="0" t="n">
        <v>0</v>
      </c>
      <c r="W38" s="0" t="n">
        <v>0</v>
      </c>
      <c r="X38" s="0" t="n">
        <v>0</v>
      </c>
      <c r="Y38" s="0" t="s">
        <v>35</v>
      </c>
      <c r="Z38" s="0" t="n">
        <v>527</v>
      </c>
    </row>
    <row r="39" customFormat="false" ht="15" hidden="false" customHeight="false" outlineLevel="0" collapsed="false">
      <c r="A39" s="0" t="n">
        <v>20732</v>
      </c>
      <c r="B39" s="0" t="str">
        <f aca="false">""</f>
        <v/>
      </c>
      <c r="F39" s="0" t="s">
        <v>83</v>
      </c>
      <c r="G39" s="0" t="n">
        <v>1055</v>
      </c>
      <c r="H39" s="0" t="str">
        <f aca="false">"01"</f>
        <v>01</v>
      </c>
      <c r="I39" s="0" t="s">
        <v>101</v>
      </c>
      <c r="J39" s="0" t="s">
        <v>102</v>
      </c>
      <c r="K39" s="0" t="s">
        <v>30</v>
      </c>
      <c r="L39" s="0" t="s">
        <v>53</v>
      </c>
      <c r="M39" s="0" t="s">
        <v>32</v>
      </c>
      <c r="N39" s="0" t="str">
        <f aca="false">"1"</f>
        <v>1</v>
      </c>
      <c r="O39" s="0" t="n">
        <v>1</v>
      </c>
      <c r="P39" s="0" t="n">
        <v>4.5</v>
      </c>
      <c r="Q39" s="0" t="s">
        <v>33</v>
      </c>
      <c r="T39" s="0" t="str">
        <f aca="false">""</f>
        <v/>
      </c>
      <c r="U39" s="0" t="str">
        <f aca="false">""</f>
        <v/>
      </c>
      <c r="V39" s="0" t="n">
        <v>0</v>
      </c>
      <c r="W39" s="0" t="n">
        <v>0</v>
      </c>
      <c r="X39" s="0" t="n">
        <v>0</v>
      </c>
    </row>
    <row r="40" customFormat="false" ht="15" hidden="false" customHeight="false" outlineLevel="0" collapsed="false">
      <c r="A40" s="0" t="n">
        <v>21518</v>
      </c>
      <c r="B40" s="0" t="str">
        <f aca="false">""</f>
        <v/>
      </c>
      <c r="F40" s="0" t="s">
        <v>83</v>
      </c>
      <c r="G40" s="0" t="n">
        <v>1055</v>
      </c>
      <c r="H40" s="0" t="str">
        <f aca="false">"02"</f>
        <v>02</v>
      </c>
      <c r="I40" s="0" t="s">
        <v>101</v>
      </c>
      <c r="J40" s="0" t="s">
        <v>102</v>
      </c>
      <c r="K40" s="0" t="s">
        <v>30</v>
      </c>
      <c r="L40" s="0" t="s">
        <v>53</v>
      </c>
      <c r="M40" s="0" t="s">
        <v>32</v>
      </c>
      <c r="N40" s="0" t="str">
        <f aca="false">"1"</f>
        <v>1</v>
      </c>
      <c r="O40" s="0" t="n">
        <v>1</v>
      </c>
      <c r="P40" s="0" t="n">
        <v>4.5</v>
      </c>
      <c r="Q40" s="0" t="s">
        <v>33</v>
      </c>
      <c r="T40" s="0" t="str">
        <f aca="false">""</f>
        <v/>
      </c>
      <c r="U40" s="0" t="str">
        <f aca="false">""</f>
        <v/>
      </c>
      <c r="V40" s="0" t="n">
        <v>0</v>
      </c>
      <c r="W40" s="0" t="n">
        <v>0</v>
      </c>
      <c r="X40" s="0" t="n">
        <v>0</v>
      </c>
    </row>
    <row r="41" customFormat="false" ht="15" hidden="false" customHeight="false" outlineLevel="0" collapsed="false">
      <c r="A41" s="0" t="n">
        <v>23106</v>
      </c>
      <c r="B41" s="0" t="str">
        <f aca="false">"00002666"</f>
        <v>00002666</v>
      </c>
      <c r="C41" s="0" t="s">
        <v>93</v>
      </c>
      <c r="D41" s="0" t="s">
        <v>94</v>
      </c>
      <c r="E41" s="0" t="s">
        <v>54</v>
      </c>
      <c r="F41" s="0" t="s">
        <v>83</v>
      </c>
      <c r="G41" s="0" t="n">
        <v>1110</v>
      </c>
      <c r="H41" s="0" t="str">
        <f aca="false">"01"</f>
        <v>01</v>
      </c>
      <c r="I41" s="0" t="s">
        <v>103</v>
      </c>
      <c r="J41" s="0" t="s">
        <v>29</v>
      </c>
      <c r="K41" s="0" t="s">
        <v>30</v>
      </c>
      <c r="L41" s="0" t="s">
        <v>31</v>
      </c>
      <c r="M41" s="0" t="s">
        <v>32</v>
      </c>
      <c r="N41" s="0" t="str">
        <f aca="false">"1"</f>
        <v>1</v>
      </c>
      <c r="O41" s="0" t="n">
        <v>3</v>
      </c>
      <c r="P41" s="0" t="n">
        <v>3</v>
      </c>
      <c r="Q41" s="0" t="s">
        <v>33</v>
      </c>
      <c r="S41" s="0" t="s">
        <v>34</v>
      </c>
      <c r="T41" s="0" t="str">
        <f aca="false">"0900"</f>
        <v>0900</v>
      </c>
      <c r="U41" s="0" t="str">
        <f aca="false">"1015"</f>
        <v>1015</v>
      </c>
      <c r="V41" s="0" t="n">
        <v>24</v>
      </c>
      <c r="W41" s="0" t="n">
        <v>0</v>
      </c>
      <c r="X41" s="0" t="n">
        <v>0</v>
      </c>
      <c r="Y41" s="0" t="s">
        <v>35</v>
      </c>
      <c r="Z41" s="0" t="n">
        <v>522</v>
      </c>
    </row>
    <row r="42" customFormat="false" ht="15" hidden="false" customHeight="false" outlineLevel="0" collapsed="false">
      <c r="A42" s="0" t="n">
        <v>23107</v>
      </c>
      <c r="B42" s="0" t="str">
        <f aca="false">"00002666"</f>
        <v>00002666</v>
      </c>
      <c r="C42" s="0" t="s">
        <v>93</v>
      </c>
      <c r="D42" s="0" t="s">
        <v>94</v>
      </c>
      <c r="E42" s="0" t="s">
        <v>54</v>
      </c>
      <c r="F42" s="0" t="s">
        <v>83</v>
      </c>
      <c r="G42" s="0" t="n">
        <v>1115</v>
      </c>
      <c r="H42" s="0" t="str">
        <f aca="false">"01"</f>
        <v>01</v>
      </c>
      <c r="I42" s="0" t="s">
        <v>104</v>
      </c>
      <c r="J42" s="0" t="s">
        <v>29</v>
      </c>
      <c r="K42" s="0" t="s">
        <v>30</v>
      </c>
      <c r="L42" s="0" t="s">
        <v>53</v>
      </c>
      <c r="M42" s="0" t="s">
        <v>32</v>
      </c>
      <c r="N42" s="0" t="str">
        <f aca="false">"1"</f>
        <v>1</v>
      </c>
      <c r="O42" s="0" t="n">
        <v>1</v>
      </c>
      <c r="P42" s="0" t="n">
        <v>4</v>
      </c>
      <c r="Q42" s="0" t="s">
        <v>33</v>
      </c>
      <c r="S42" s="0" t="s">
        <v>78</v>
      </c>
      <c r="T42" s="0" t="str">
        <f aca="false">"1100"</f>
        <v>1100</v>
      </c>
      <c r="U42" s="0" t="str">
        <f aca="false">"1350"</f>
        <v>1350</v>
      </c>
      <c r="V42" s="0" t="n">
        <v>24</v>
      </c>
      <c r="W42" s="0" t="n">
        <v>0</v>
      </c>
      <c r="X42" s="0" t="n">
        <v>0</v>
      </c>
      <c r="Y42" s="0" t="s">
        <v>35</v>
      </c>
      <c r="Z42" s="0" t="n">
        <v>522</v>
      </c>
    </row>
    <row r="43" customFormat="false" ht="15" hidden="false" customHeight="false" outlineLevel="0" collapsed="false">
      <c r="A43" s="0" t="n">
        <v>20639</v>
      </c>
      <c r="B43" s="0" t="str">
        <f aca="false">"00004612"</f>
        <v>00004612</v>
      </c>
      <c r="C43" s="0" t="s">
        <v>66</v>
      </c>
      <c r="D43" s="0" t="s">
        <v>67</v>
      </c>
      <c r="E43" s="0" t="s">
        <v>68</v>
      </c>
      <c r="F43" s="0" t="s">
        <v>83</v>
      </c>
      <c r="G43" s="0" t="n">
        <v>1220</v>
      </c>
      <c r="H43" s="0" t="str">
        <f aca="false">"01"</f>
        <v>01</v>
      </c>
      <c r="I43" s="0" t="s">
        <v>105</v>
      </c>
      <c r="J43" s="0" t="s">
        <v>29</v>
      </c>
      <c r="K43" s="0" t="s">
        <v>30</v>
      </c>
      <c r="L43" s="0" t="s">
        <v>31</v>
      </c>
      <c r="M43" s="0" t="s">
        <v>32</v>
      </c>
      <c r="N43" s="0" t="str">
        <f aca="false">"1"</f>
        <v>1</v>
      </c>
      <c r="O43" s="0" t="n">
        <v>3</v>
      </c>
      <c r="P43" s="0" t="n">
        <v>3</v>
      </c>
      <c r="Q43" s="0" t="s">
        <v>33</v>
      </c>
      <c r="S43" s="0" t="s">
        <v>34</v>
      </c>
      <c r="T43" s="0" t="str">
        <f aca="false">"1030"</f>
        <v>1030</v>
      </c>
      <c r="U43" s="0" t="str">
        <f aca="false">"1145"</f>
        <v>1145</v>
      </c>
      <c r="V43" s="0" t="n">
        <v>24</v>
      </c>
      <c r="W43" s="0" t="n">
        <v>0</v>
      </c>
      <c r="X43" s="0" t="n">
        <v>0</v>
      </c>
      <c r="Y43" s="0" t="s">
        <v>35</v>
      </c>
      <c r="Z43" s="0" t="n">
        <v>522</v>
      </c>
    </row>
    <row r="44" customFormat="false" ht="15" hidden="false" customHeight="false" outlineLevel="0" collapsed="false">
      <c r="A44" s="0" t="n">
        <v>20640</v>
      </c>
      <c r="B44" s="0" t="str">
        <f aca="false">"00004612"</f>
        <v>00004612</v>
      </c>
      <c r="C44" s="0" t="s">
        <v>66</v>
      </c>
      <c r="D44" s="0" t="s">
        <v>67</v>
      </c>
      <c r="E44" s="0" t="s">
        <v>68</v>
      </c>
      <c r="F44" s="0" t="s">
        <v>83</v>
      </c>
      <c r="G44" s="0" t="n">
        <v>1225</v>
      </c>
      <c r="H44" s="0" t="str">
        <f aca="false">"01"</f>
        <v>01</v>
      </c>
      <c r="I44" s="0" t="s">
        <v>106</v>
      </c>
      <c r="J44" s="0" t="s">
        <v>29</v>
      </c>
      <c r="K44" s="0" t="s">
        <v>30</v>
      </c>
      <c r="L44" s="0" t="s">
        <v>53</v>
      </c>
      <c r="M44" s="0" t="s">
        <v>32</v>
      </c>
      <c r="N44" s="0" t="str">
        <f aca="false">"1"</f>
        <v>1</v>
      </c>
      <c r="O44" s="0" t="n">
        <v>1</v>
      </c>
      <c r="P44" s="0" t="n">
        <v>2</v>
      </c>
      <c r="Q44" s="0" t="s">
        <v>33</v>
      </c>
      <c r="S44" s="0" t="s">
        <v>55</v>
      </c>
      <c r="T44" s="0" t="str">
        <f aca="false">"1630"</f>
        <v>1630</v>
      </c>
      <c r="U44" s="0" t="str">
        <f aca="false">"1920"</f>
        <v>1920</v>
      </c>
      <c r="V44" s="0" t="n">
        <v>24</v>
      </c>
      <c r="W44" s="0" t="n">
        <v>0</v>
      </c>
      <c r="X44" s="0" t="n">
        <v>0</v>
      </c>
      <c r="Y44" s="0" t="s">
        <v>35</v>
      </c>
      <c r="Z44" s="0" t="n">
        <v>522</v>
      </c>
    </row>
    <row r="45" customFormat="false" ht="15" hidden="false" customHeight="false" outlineLevel="0" collapsed="false">
      <c r="A45" s="0" t="n">
        <v>21744</v>
      </c>
      <c r="B45" s="0" t="str">
        <f aca="false">"00438931"</f>
        <v>00438931</v>
      </c>
      <c r="C45" s="0" t="s">
        <v>62</v>
      </c>
      <c r="D45" s="0" t="s">
        <v>63</v>
      </c>
      <c r="E45" s="0" t="s">
        <v>55</v>
      </c>
      <c r="F45" s="0" t="s">
        <v>83</v>
      </c>
      <c r="G45" s="0" t="s">
        <v>64</v>
      </c>
      <c r="H45" s="0" t="str">
        <f aca="false">"01"</f>
        <v>01</v>
      </c>
      <c r="I45" s="0" t="s">
        <v>107</v>
      </c>
      <c r="J45" s="0" t="s">
        <v>29</v>
      </c>
      <c r="K45" s="0" t="s">
        <v>30</v>
      </c>
      <c r="L45" s="0" t="s">
        <v>53</v>
      </c>
      <c r="M45" s="0" t="s">
        <v>32</v>
      </c>
      <c r="N45" s="0" t="str">
        <f aca="false">"1"</f>
        <v>1</v>
      </c>
      <c r="O45" s="0" t="n">
        <v>1</v>
      </c>
      <c r="P45" s="0" t="n">
        <v>3</v>
      </c>
      <c r="Q45" s="0" t="s">
        <v>33</v>
      </c>
      <c r="S45" s="0" t="s">
        <v>48</v>
      </c>
      <c r="T45" s="0" t="str">
        <f aca="false">"1400"</f>
        <v>1400</v>
      </c>
      <c r="U45" s="0" t="str">
        <f aca="false">"1650"</f>
        <v>1650</v>
      </c>
      <c r="V45" s="0" t="n">
        <v>16</v>
      </c>
      <c r="W45" s="0" t="n">
        <v>0</v>
      </c>
      <c r="X45" s="0" t="n">
        <v>0</v>
      </c>
      <c r="Y45" s="0" t="s">
        <v>35</v>
      </c>
      <c r="Z45" s="0" t="n">
        <v>527</v>
      </c>
    </row>
    <row r="46" customFormat="false" ht="15" hidden="false" customHeight="false" outlineLevel="0" collapsed="false">
      <c r="A46" s="0" t="n">
        <v>23108</v>
      </c>
      <c r="B46" s="0" t="str">
        <f aca="false">"00004612"</f>
        <v>00004612</v>
      </c>
      <c r="C46" s="0" t="s">
        <v>66</v>
      </c>
      <c r="D46" s="0" t="s">
        <v>67</v>
      </c>
      <c r="E46" s="0" t="s">
        <v>68</v>
      </c>
      <c r="F46" s="0" t="s">
        <v>83</v>
      </c>
      <c r="G46" s="0" t="n">
        <v>3110</v>
      </c>
      <c r="H46" s="0" t="str">
        <f aca="false">"01"</f>
        <v>01</v>
      </c>
      <c r="I46" s="0" t="s">
        <v>69</v>
      </c>
      <c r="J46" s="0" t="s">
        <v>29</v>
      </c>
      <c r="K46" s="0" t="s">
        <v>30</v>
      </c>
      <c r="L46" s="0" t="s">
        <v>31</v>
      </c>
      <c r="M46" s="0" t="s">
        <v>32</v>
      </c>
      <c r="N46" s="0" t="str">
        <f aca="false">"1"</f>
        <v>1</v>
      </c>
      <c r="O46" s="0" t="n">
        <v>3</v>
      </c>
      <c r="P46" s="0" t="n">
        <v>3</v>
      </c>
      <c r="Q46" s="0" t="s">
        <v>33</v>
      </c>
      <c r="S46" s="0" t="s">
        <v>70</v>
      </c>
      <c r="T46" s="0" t="str">
        <f aca="false">"1100"</f>
        <v>1100</v>
      </c>
      <c r="U46" s="0" t="str">
        <f aca="false">"1150"</f>
        <v>1150</v>
      </c>
      <c r="V46" s="0" t="n">
        <v>12</v>
      </c>
      <c r="W46" s="0" t="n">
        <v>0</v>
      </c>
      <c r="X46" s="0" t="n">
        <v>0</v>
      </c>
      <c r="Y46" s="0" t="s">
        <v>35</v>
      </c>
      <c r="Z46" s="0" t="n">
        <v>408</v>
      </c>
    </row>
    <row r="47" s="2" customFormat="true" ht="15" hidden="false" customHeight="false" outlineLevel="0" collapsed="false">
      <c r="A47" s="2" t="n">
        <v>23109</v>
      </c>
      <c r="B47" s="2" t="str">
        <f aca="false">"00438931"</f>
        <v>00438931</v>
      </c>
      <c r="C47" s="2" t="s">
        <v>62</v>
      </c>
      <c r="D47" s="2" t="s">
        <v>63</v>
      </c>
      <c r="E47" s="2" t="s">
        <v>55</v>
      </c>
      <c r="F47" s="2" t="s">
        <v>83</v>
      </c>
      <c r="G47" s="2" t="n">
        <v>3500</v>
      </c>
      <c r="H47" s="2" t="str">
        <f aca="false">"01"</f>
        <v>01</v>
      </c>
      <c r="I47" s="2" t="s">
        <v>108</v>
      </c>
      <c r="J47" s="2" t="s">
        <v>29</v>
      </c>
      <c r="K47" s="2" t="s">
        <v>30</v>
      </c>
      <c r="L47" s="2" t="s">
        <v>77</v>
      </c>
      <c r="M47" s="2" t="s">
        <v>32</v>
      </c>
      <c r="N47" s="2" t="str">
        <f aca="false">"1"</f>
        <v>1</v>
      </c>
      <c r="O47" s="2" t="n">
        <v>4</v>
      </c>
      <c r="P47" s="2" t="n">
        <v>6</v>
      </c>
      <c r="Q47" s="2" t="s">
        <v>33</v>
      </c>
      <c r="S47" s="2" t="s">
        <v>55</v>
      </c>
      <c r="T47" s="2" t="str">
        <f aca="false">"1200"</f>
        <v>1200</v>
      </c>
      <c r="U47" s="2" t="str">
        <f aca="false">"1450"</f>
        <v>1450</v>
      </c>
      <c r="V47" s="2" t="n">
        <v>12</v>
      </c>
      <c r="W47" s="2" t="n">
        <v>0</v>
      </c>
      <c r="X47" s="2" t="n">
        <v>0</v>
      </c>
      <c r="Y47" s="2" t="s">
        <v>35</v>
      </c>
      <c r="Z47" s="2" t="n">
        <v>408</v>
      </c>
    </row>
    <row r="48" s="2" customFormat="true" ht="15" hidden="false" customHeight="false" outlineLevel="0" collapsed="false">
      <c r="A48" s="2" t="n">
        <v>23109</v>
      </c>
      <c r="B48" s="2" t="str">
        <f aca="false">"00438931"</f>
        <v>00438931</v>
      </c>
      <c r="C48" s="2" t="s">
        <v>62</v>
      </c>
      <c r="D48" s="2" t="s">
        <v>63</v>
      </c>
      <c r="E48" s="2" t="s">
        <v>55</v>
      </c>
      <c r="F48" s="2" t="s">
        <v>83</v>
      </c>
      <c r="G48" s="2" t="n">
        <v>3500</v>
      </c>
      <c r="H48" s="2" t="str">
        <f aca="false">"01"</f>
        <v>01</v>
      </c>
      <c r="I48" s="2" t="s">
        <v>108</v>
      </c>
      <c r="J48" s="2" t="s">
        <v>29</v>
      </c>
      <c r="K48" s="2" t="s">
        <v>30</v>
      </c>
      <c r="L48" s="2" t="s">
        <v>77</v>
      </c>
      <c r="M48" s="2" t="s">
        <v>32</v>
      </c>
      <c r="N48" s="2" t="str">
        <f aca="false">"1"</f>
        <v>1</v>
      </c>
      <c r="O48" s="2" t="n">
        <v>4</v>
      </c>
      <c r="P48" s="2" t="n">
        <v>6</v>
      </c>
      <c r="Q48" s="2" t="s">
        <v>33</v>
      </c>
      <c r="S48" s="2" t="s">
        <v>34</v>
      </c>
      <c r="T48" s="2" t="str">
        <f aca="false">"1500"</f>
        <v>1500</v>
      </c>
      <c r="U48" s="2" t="str">
        <f aca="false">"1615"</f>
        <v>1615</v>
      </c>
      <c r="V48" s="2" t="n">
        <v>12</v>
      </c>
      <c r="W48" s="2" t="n">
        <v>0</v>
      </c>
      <c r="X48" s="2" t="n">
        <v>0</v>
      </c>
      <c r="Y48" s="2" t="s">
        <v>35</v>
      </c>
      <c r="Z48" s="2" t="n">
        <v>408</v>
      </c>
    </row>
    <row r="49" s="2" customFormat="true" ht="15" hidden="false" customHeight="false" outlineLevel="0" collapsed="false">
      <c r="A49" s="2" t="n">
        <v>23110</v>
      </c>
      <c r="B49" s="2" t="str">
        <f aca="false">"00437605"</f>
        <v>00437605</v>
      </c>
      <c r="C49" s="2" t="s">
        <v>36</v>
      </c>
      <c r="D49" s="2" t="s">
        <v>37</v>
      </c>
      <c r="E49" s="2" t="s">
        <v>38</v>
      </c>
      <c r="F49" s="2" t="s">
        <v>83</v>
      </c>
      <c r="G49" s="2" t="n">
        <v>3600</v>
      </c>
      <c r="H49" s="2" t="str">
        <f aca="false">"01"</f>
        <v>01</v>
      </c>
      <c r="I49" s="2" t="s">
        <v>109</v>
      </c>
      <c r="J49" s="2" t="s">
        <v>29</v>
      </c>
      <c r="K49" s="2" t="s">
        <v>30</v>
      </c>
      <c r="L49" s="2" t="s">
        <v>77</v>
      </c>
      <c r="M49" s="2" t="s">
        <v>32</v>
      </c>
      <c r="N49" s="2" t="str">
        <f aca="false">"1"</f>
        <v>1</v>
      </c>
      <c r="O49" s="2" t="n">
        <v>4</v>
      </c>
      <c r="P49" s="2" t="n">
        <v>6</v>
      </c>
      <c r="Q49" s="2" t="s">
        <v>33</v>
      </c>
      <c r="S49" s="2" t="s">
        <v>39</v>
      </c>
      <c r="T49" s="2" t="str">
        <f aca="false">"1500"</f>
        <v>1500</v>
      </c>
      <c r="U49" s="2" t="str">
        <f aca="false">"1615"</f>
        <v>1615</v>
      </c>
      <c r="V49" s="2" t="n">
        <v>24</v>
      </c>
      <c r="W49" s="2" t="n">
        <v>0</v>
      </c>
      <c r="X49" s="2" t="n">
        <v>0</v>
      </c>
      <c r="Y49" s="2" t="s">
        <v>35</v>
      </c>
      <c r="Z49" s="2" t="n">
        <v>522</v>
      </c>
    </row>
    <row r="50" s="2" customFormat="true" ht="15" hidden="false" customHeight="false" outlineLevel="0" collapsed="false">
      <c r="A50" s="2" t="n">
        <v>23110</v>
      </c>
      <c r="B50" s="2" t="str">
        <f aca="false">"00437605"</f>
        <v>00437605</v>
      </c>
      <c r="C50" s="2" t="s">
        <v>36</v>
      </c>
      <c r="D50" s="2" t="s">
        <v>37</v>
      </c>
      <c r="E50" s="2" t="s">
        <v>38</v>
      </c>
      <c r="F50" s="2" t="s">
        <v>83</v>
      </c>
      <c r="G50" s="2" t="n">
        <v>3600</v>
      </c>
      <c r="H50" s="2" t="str">
        <f aca="false">"01"</f>
        <v>01</v>
      </c>
      <c r="I50" s="2" t="s">
        <v>109</v>
      </c>
      <c r="J50" s="2" t="s">
        <v>29</v>
      </c>
      <c r="K50" s="2" t="s">
        <v>30</v>
      </c>
      <c r="L50" s="2" t="s">
        <v>77</v>
      </c>
      <c r="M50" s="2" t="s">
        <v>32</v>
      </c>
      <c r="N50" s="2" t="str">
        <f aca="false">"1"</f>
        <v>1</v>
      </c>
      <c r="O50" s="2" t="n">
        <v>4</v>
      </c>
      <c r="P50" s="2" t="n">
        <v>6</v>
      </c>
      <c r="Q50" s="2" t="s">
        <v>33</v>
      </c>
      <c r="S50" s="2" t="s">
        <v>97</v>
      </c>
      <c r="T50" s="2" t="str">
        <f aca="false">"1200"</f>
        <v>1200</v>
      </c>
      <c r="U50" s="2" t="str">
        <f aca="false">"1450"</f>
        <v>1450</v>
      </c>
      <c r="V50" s="2" t="n">
        <v>24</v>
      </c>
      <c r="W50" s="2" t="n">
        <v>0</v>
      </c>
      <c r="X50" s="2" t="n">
        <v>0</v>
      </c>
      <c r="Y50" s="2" t="s">
        <v>35</v>
      </c>
      <c r="Z50" s="2" t="n">
        <v>522</v>
      </c>
    </row>
    <row r="51" customFormat="false" ht="15" hidden="false" customHeight="false" outlineLevel="0" collapsed="false">
      <c r="A51" s="0" t="n">
        <v>23111</v>
      </c>
      <c r="B51" s="0" t="str">
        <f aca="false">"00377872"</f>
        <v>00377872</v>
      </c>
      <c r="C51" s="0" t="s">
        <v>49</v>
      </c>
      <c r="D51" s="0" t="s">
        <v>50</v>
      </c>
      <c r="F51" s="0" t="s">
        <v>83</v>
      </c>
      <c r="G51" s="0" t="n">
        <v>3710</v>
      </c>
      <c r="H51" s="0" t="str">
        <f aca="false">"01"</f>
        <v>01</v>
      </c>
      <c r="I51" s="0" t="s">
        <v>110</v>
      </c>
      <c r="J51" s="0" t="s">
        <v>29</v>
      </c>
      <c r="K51" s="0" t="s">
        <v>30</v>
      </c>
      <c r="L51" s="0" t="s">
        <v>31</v>
      </c>
      <c r="M51" s="0" t="s">
        <v>32</v>
      </c>
      <c r="N51" s="0" t="str">
        <f aca="false">"1"</f>
        <v>1</v>
      </c>
      <c r="O51" s="0" t="n">
        <v>3</v>
      </c>
      <c r="P51" s="0" t="n">
        <v>3</v>
      </c>
      <c r="Q51" s="0" t="s">
        <v>33</v>
      </c>
      <c r="S51" s="0" t="s">
        <v>34</v>
      </c>
      <c r="T51" s="0" t="str">
        <f aca="false">"1500"</f>
        <v>1500</v>
      </c>
      <c r="U51" s="0" t="str">
        <f aca="false">"1615"</f>
        <v>1615</v>
      </c>
      <c r="V51" s="0" t="n">
        <v>24</v>
      </c>
      <c r="W51" s="0" t="n">
        <v>0</v>
      </c>
      <c r="X51" s="0" t="n">
        <v>0</v>
      </c>
      <c r="Y51" s="0" t="s">
        <v>35</v>
      </c>
      <c r="Z51" s="0" t="n">
        <v>524</v>
      </c>
    </row>
    <row r="52" customFormat="false" ht="15" hidden="false" customHeight="false" outlineLevel="0" collapsed="false">
      <c r="A52" s="0" t="n">
        <v>22413</v>
      </c>
      <c r="B52" s="0" t="str">
        <f aca="false">""</f>
        <v/>
      </c>
      <c r="F52" s="0" t="s">
        <v>83</v>
      </c>
      <c r="G52" s="0" t="s">
        <v>111</v>
      </c>
      <c r="H52" s="0" t="str">
        <f aca="false">"01"</f>
        <v>01</v>
      </c>
      <c r="I52" s="0" t="s">
        <v>112</v>
      </c>
      <c r="J52" s="0" t="s">
        <v>29</v>
      </c>
      <c r="K52" s="0" t="s">
        <v>30</v>
      </c>
      <c r="L52" s="0" t="s">
        <v>113</v>
      </c>
      <c r="M52" s="0" t="s">
        <v>32</v>
      </c>
      <c r="N52" s="0" t="str">
        <f aca="false">"1"</f>
        <v>1</v>
      </c>
      <c r="O52" s="0" t="n">
        <v>1</v>
      </c>
      <c r="P52" s="0" t="n">
        <v>3</v>
      </c>
      <c r="Q52" s="0" t="s">
        <v>33</v>
      </c>
      <c r="S52" s="0" t="s">
        <v>48</v>
      </c>
      <c r="T52" s="0" t="str">
        <f aca="false">"1100"</f>
        <v>1100</v>
      </c>
      <c r="U52" s="0" t="str">
        <f aca="false">"1150"</f>
        <v>1150</v>
      </c>
      <c r="V52" s="0" t="n">
        <v>0</v>
      </c>
      <c r="W52" s="0" t="n">
        <v>0</v>
      </c>
      <c r="X52" s="0" t="n">
        <v>0</v>
      </c>
      <c r="Y52" s="0" t="s">
        <v>35</v>
      </c>
      <c r="Z52" s="0" t="n">
        <v>527</v>
      </c>
    </row>
    <row r="53" customFormat="false" ht="15" hidden="false" customHeight="false" outlineLevel="0" collapsed="false">
      <c r="A53" s="0" t="n">
        <v>23318</v>
      </c>
      <c r="B53" s="0" t="str">
        <f aca="false">"00002139"</f>
        <v>00002139</v>
      </c>
      <c r="C53" s="0" t="s">
        <v>114</v>
      </c>
      <c r="D53" s="0" t="s">
        <v>115</v>
      </c>
      <c r="E53" s="0" t="s">
        <v>68</v>
      </c>
      <c r="F53" s="0" t="s">
        <v>83</v>
      </c>
      <c r="G53" s="0" t="s">
        <v>116</v>
      </c>
      <c r="H53" s="0" t="str">
        <f aca="false">"01"</f>
        <v>01</v>
      </c>
      <c r="I53" s="0" t="s">
        <v>117</v>
      </c>
      <c r="J53" s="0" t="s">
        <v>118</v>
      </c>
      <c r="K53" s="0" t="s">
        <v>30</v>
      </c>
      <c r="L53" s="0" t="s">
        <v>77</v>
      </c>
      <c r="M53" s="0" t="s">
        <v>32</v>
      </c>
      <c r="N53" s="0" t="str">
        <f aca="false">"1"</f>
        <v>1</v>
      </c>
      <c r="O53" s="0" t="n">
        <v>1</v>
      </c>
      <c r="P53" s="0" t="n">
        <v>1</v>
      </c>
      <c r="Q53" s="0" t="s">
        <v>33</v>
      </c>
      <c r="T53" s="0" t="str">
        <f aca="false">""</f>
        <v/>
      </c>
      <c r="U53" s="0" t="str">
        <f aca="false">""</f>
        <v/>
      </c>
      <c r="V53" s="0" t="n">
        <v>12</v>
      </c>
      <c r="W53" s="0" t="n">
        <v>0</v>
      </c>
      <c r="X53" s="0" t="n">
        <v>0</v>
      </c>
    </row>
    <row r="54" customFormat="false" ht="15" hidden="false" customHeight="false" outlineLevel="0" collapsed="false">
      <c r="A54" s="0" t="n">
        <v>21784</v>
      </c>
      <c r="B54" s="0" t="str">
        <f aca="false">""</f>
        <v/>
      </c>
      <c r="F54" s="0" t="s">
        <v>83</v>
      </c>
      <c r="G54" s="0" t="s">
        <v>79</v>
      </c>
      <c r="H54" s="0" t="str">
        <f aca="false">"01"</f>
        <v>01</v>
      </c>
      <c r="I54" s="0" t="s">
        <v>80</v>
      </c>
      <c r="J54" s="0" t="s">
        <v>29</v>
      </c>
      <c r="K54" s="0" t="s">
        <v>30</v>
      </c>
      <c r="L54" s="0" t="s">
        <v>81</v>
      </c>
      <c r="M54" s="0" t="s">
        <v>32</v>
      </c>
      <c r="N54" s="0" t="str">
        <f aca="false">"1"</f>
        <v>1</v>
      </c>
      <c r="O54" s="0" t="n">
        <v>1</v>
      </c>
      <c r="P54" s="0" t="n">
        <v>0</v>
      </c>
      <c r="Q54" s="0" t="s">
        <v>33</v>
      </c>
      <c r="T54" s="0" t="str">
        <f aca="false">""</f>
        <v/>
      </c>
      <c r="U54" s="0" t="str">
        <f aca="false">""</f>
        <v/>
      </c>
      <c r="V54" s="0" t="n">
        <v>5</v>
      </c>
      <c r="W54" s="0" t="n">
        <v>0</v>
      </c>
      <c r="X54" s="0" t="n">
        <v>0</v>
      </c>
    </row>
    <row r="55" customFormat="false" ht="15" hidden="false" customHeight="false" outlineLevel="0" collapsed="false">
      <c r="A55" s="0" t="n">
        <v>21789</v>
      </c>
      <c r="B55" s="0" t="str">
        <f aca="false">""</f>
        <v/>
      </c>
      <c r="F55" s="0" t="s">
        <v>83</v>
      </c>
      <c r="G55" s="0" t="s">
        <v>79</v>
      </c>
      <c r="H55" s="0" t="str">
        <f aca="false">"02"</f>
        <v>02</v>
      </c>
      <c r="I55" s="0" t="s">
        <v>80</v>
      </c>
      <c r="J55" s="0" t="s">
        <v>29</v>
      </c>
      <c r="K55" s="0" t="s">
        <v>30</v>
      </c>
      <c r="L55" s="0" t="s">
        <v>81</v>
      </c>
      <c r="M55" s="0" t="s">
        <v>32</v>
      </c>
      <c r="N55" s="0" t="str">
        <f aca="false">"1"</f>
        <v>1</v>
      </c>
      <c r="O55" s="0" t="n">
        <v>1</v>
      </c>
      <c r="P55" s="0" t="n">
        <v>0</v>
      </c>
      <c r="Q55" s="0" t="s">
        <v>33</v>
      </c>
      <c r="T55" s="0" t="str">
        <f aca="false">""</f>
        <v/>
      </c>
      <c r="U55" s="0" t="str">
        <f aca="false">""</f>
        <v/>
      </c>
      <c r="V55" s="0" t="n">
        <v>5</v>
      </c>
      <c r="W55" s="0" t="n">
        <v>0</v>
      </c>
      <c r="X55" s="0" t="n">
        <v>0</v>
      </c>
    </row>
    <row r="56" customFormat="false" ht="15" hidden="false" customHeight="false" outlineLevel="0" collapsed="false">
      <c r="A56" s="0" t="n">
        <v>21790</v>
      </c>
      <c r="B56" s="0" t="str">
        <f aca="false">""</f>
        <v/>
      </c>
      <c r="F56" s="0" t="s">
        <v>83</v>
      </c>
      <c r="G56" s="0" t="s">
        <v>79</v>
      </c>
      <c r="H56" s="0" t="str">
        <f aca="false">"03"</f>
        <v>03</v>
      </c>
      <c r="I56" s="0" t="s">
        <v>80</v>
      </c>
      <c r="J56" s="0" t="s">
        <v>29</v>
      </c>
      <c r="K56" s="0" t="s">
        <v>30</v>
      </c>
      <c r="L56" s="0" t="s">
        <v>81</v>
      </c>
      <c r="M56" s="0" t="s">
        <v>32</v>
      </c>
      <c r="N56" s="0" t="str">
        <f aca="false">"1"</f>
        <v>1</v>
      </c>
      <c r="O56" s="0" t="n">
        <v>1</v>
      </c>
      <c r="P56" s="0" t="n">
        <v>0</v>
      </c>
      <c r="Q56" s="0" t="s">
        <v>33</v>
      </c>
      <c r="T56" s="0" t="str">
        <f aca="false">""</f>
        <v/>
      </c>
      <c r="U56" s="0" t="str">
        <f aca="false">""</f>
        <v/>
      </c>
      <c r="V56" s="0" t="n">
        <v>0</v>
      </c>
      <c r="W56" s="0" t="n">
        <v>0</v>
      </c>
      <c r="X56" s="0" t="n">
        <v>0</v>
      </c>
    </row>
    <row r="57" customFormat="false" ht="15" hidden="false" customHeight="false" outlineLevel="0" collapsed="false">
      <c r="A57" s="0" t="n">
        <v>22796</v>
      </c>
      <c r="B57" s="0" t="str">
        <f aca="false">""</f>
        <v/>
      </c>
      <c r="F57" s="0" t="s">
        <v>83</v>
      </c>
      <c r="G57" s="0" t="s">
        <v>79</v>
      </c>
      <c r="H57" s="0" t="str">
        <f aca="false">"04"</f>
        <v>04</v>
      </c>
      <c r="I57" s="0" t="s">
        <v>80</v>
      </c>
      <c r="J57" s="0" t="s">
        <v>29</v>
      </c>
      <c r="K57" s="0" t="s">
        <v>30</v>
      </c>
      <c r="L57" s="0" t="s">
        <v>81</v>
      </c>
      <c r="M57" s="0" t="s">
        <v>32</v>
      </c>
      <c r="N57" s="0" t="str">
        <f aca="false">"1"</f>
        <v>1</v>
      </c>
      <c r="O57" s="0" t="n">
        <v>1</v>
      </c>
      <c r="P57" s="0" t="n">
        <v>0</v>
      </c>
      <c r="Q57" s="0" t="s">
        <v>33</v>
      </c>
      <c r="T57" s="0" t="str">
        <f aca="false">""</f>
        <v/>
      </c>
      <c r="U57" s="0" t="str">
        <f aca="false">""</f>
        <v/>
      </c>
      <c r="V57" s="0" t="n">
        <v>5</v>
      </c>
      <c r="W57" s="0" t="n">
        <v>0</v>
      </c>
      <c r="X57" s="0" t="n">
        <v>0</v>
      </c>
    </row>
    <row r="58" customFormat="false" ht="15" hidden="false" customHeight="false" outlineLevel="0" collapsed="false">
      <c r="A58" s="0" t="n">
        <v>23112</v>
      </c>
      <c r="B58" s="0" t="str">
        <f aca="false">""</f>
        <v/>
      </c>
      <c r="F58" s="0" t="s">
        <v>83</v>
      </c>
      <c r="G58" s="0" t="n">
        <v>4910</v>
      </c>
      <c r="H58" s="0" t="str">
        <f aca="false">"01"</f>
        <v>01</v>
      </c>
      <c r="I58" s="0" t="s">
        <v>82</v>
      </c>
      <c r="J58" s="0" t="s">
        <v>29</v>
      </c>
      <c r="K58" s="0" t="s">
        <v>30</v>
      </c>
      <c r="L58" s="0" t="s">
        <v>31</v>
      </c>
      <c r="M58" s="0" t="s">
        <v>32</v>
      </c>
      <c r="N58" s="0" t="str">
        <f aca="false">"1"</f>
        <v>1</v>
      </c>
      <c r="O58" s="0" t="n">
        <v>1</v>
      </c>
      <c r="P58" s="0" t="n">
        <v>1</v>
      </c>
      <c r="Q58" s="0" t="s">
        <v>33</v>
      </c>
      <c r="S58" s="0" t="s">
        <v>48</v>
      </c>
      <c r="T58" s="0" t="str">
        <f aca="false">"1200"</f>
        <v>1200</v>
      </c>
      <c r="U58" s="0" t="str">
        <f aca="false">"1250"</f>
        <v>1250</v>
      </c>
      <c r="V58" s="0" t="n">
        <v>15</v>
      </c>
      <c r="W58" s="0" t="n">
        <v>0</v>
      </c>
      <c r="X58" s="0" t="n">
        <v>0</v>
      </c>
      <c r="Y58" s="0" t="s">
        <v>40</v>
      </c>
      <c r="Z58" s="0" t="n">
        <v>216</v>
      </c>
    </row>
    <row r="59" s="3" customFormat="true" ht="15" hidden="false" customHeight="false" outlineLevel="0" collapsed="false">
      <c r="A59" s="3" t="n">
        <v>20243</v>
      </c>
      <c r="B59" s="3" t="str">
        <f aca="false">"00004612"</f>
        <v>00004612</v>
      </c>
      <c r="C59" s="3" t="s">
        <v>66</v>
      </c>
      <c r="D59" s="3" t="s">
        <v>67</v>
      </c>
      <c r="E59" s="3" t="s">
        <v>68</v>
      </c>
      <c r="F59" s="3" t="s">
        <v>119</v>
      </c>
      <c r="G59" s="3" t="n">
        <v>1000</v>
      </c>
      <c r="H59" s="3" t="str">
        <f aca="false">"01"</f>
        <v>01</v>
      </c>
      <c r="I59" s="3" t="s">
        <v>120</v>
      </c>
      <c r="J59" s="3" t="s">
        <v>29</v>
      </c>
      <c r="K59" s="3" t="s">
        <v>30</v>
      </c>
      <c r="L59" s="3" t="s">
        <v>31</v>
      </c>
      <c r="M59" s="3" t="s">
        <v>32</v>
      </c>
      <c r="N59" s="3" t="str">
        <f aca="false">"1"</f>
        <v>1</v>
      </c>
      <c r="O59" s="3" t="n">
        <v>3</v>
      </c>
      <c r="P59" s="3" t="n">
        <v>3</v>
      </c>
      <c r="Q59" s="3" t="s">
        <v>33</v>
      </c>
      <c r="S59" s="3" t="s">
        <v>70</v>
      </c>
      <c r="T59" s="3" t="str">
        <f aca="false">"1000"</f>
        <v>1000</v>
      </c>
      <c r="U59" s="3" t="str">
        <f aca="false">"1050"</f>
        <v>1050</v>
      </c>
      <c r="V59" s="3" t="n">
        <v>45</v>
      </c>
      <c r="W59" s="3" t="n">
        <v>0</v>
      </c>
      <c r="X59" s="3" t="n">
        <v>0</v>
      </c>
      <c r="Y59" s="3" t="s">
        <v>35</v>
      </c>
      <c r="Z59" s="3" t="n">
        <v>524</v>
      </c>
    </row>
    <row r="60" s="3" customFormat="true" ht="15" hidden="false" customHeight="false" outlineLevel="0" collapsed="false">
      <c r="A60" s="3" t="n">
        <v>20243</v>
      </c>
      <c r="B60" s="3" t="str">
        <f aca="false">"00004612"</f>
        <v>00004612</v>
      </c>
      <c r="C60" s="3" t="s">
        <v>66</v>
      </c>
      <c r="D60" s="3" t="s">
        <v>67</v>
      </c>
      <c r="E60" s="3" t="s">
        <v>68</v>
      </c>
      <c r="F60" s="3" t="s">
        <v>119</v>
      </c>
      <c r="G60" s="3" t="n">
        <v>1000</v>
      </c>
      <c r="H60" s="3" t="str">
        <f aca="false">"01"</f>
        <v>01</v>
      </c>
      <c r="I60" s="3" t="s">
        <v>120</v>
      </c>
      <c r="J60" s="3" t="s">
        <v>29</v>
      </c>
      <c r="K60" s="3" t="s">
        <v>30</v>
      </c>
      <c r="L60" s="3" t="s">
        <v>31</v>
      </c>
      <c r="M60" s="3" t="s">
        <v>32</v>
      </c>
      <c r="N60" s="3" t="str">
        <f aca="false">"1"</f>
        <v>1</v>
      </c>
      <c r="O60" s="3" t="n">
        <v>3</v>
      </c>
      <c r="P60" s="3" t="n">
        <v>3</v>
      </c>
      <c r="Q60" s="3" t="s">
        <v>33</v>
      </c>
      <c r="S60" s="3" t="s">
        <v>55</v>
      </c>
      <c r="T60" s="3" t="str">
        <f aca="false">"1000"</f>
        <v>1000</v>
      </c>
      <c r="U60" s="3" t="str">
        <f aca="false">"1050"</f>
        <v>1050</v>
      </c>
      <c r="V60" s="3" t="n">
        <v>45</v>
      </c>
      <c r="W60" s="3" t="n">
        <v>0</v>
      </c>
      <c r="X60" s="3" t="n">
        <v>0</v>
      </c>
      <c r="Y60" s="3" t="s">
        <v>40</v>
      </c>
      <c r="Z60" s="3" t="n">
        <v>216</v>
      </c>
    </row>
    <row r="61" customFormat="false" ht="15" hidden="false" customHeight="false" outlineLevel="0" collapsed="false">
      <c r="A61" s="0" t="n">
        <v>22271</v>
      </c>
      <c r="B61" s="0" t="str">
        <f aca="false">"00376795"</f>
        <v>00376795</v>
      </c>
      <c r="C61" s="0" t="s">
        <v>121</v>
      </c>
      <c r="D61" s="0" t="s">
        <v>122</v>
      </c>
      <c r="F61" s="0" t="s">
        <v>119</v>
      </c>
      <c r="G61" s="0" t="n">
        <v>1000</v>
      </c>
      <c r="H61" s="0" t="str">
        <f aca="false">"02"</f>
        <v>02</v>
      </c>
      <c r="I61" s="0" t="s">
        <v>123</v>
      </c>
      <c r="J61" s="0" t="s">
        <v>29</v>
      </c>
      <c r="K61" s="0" t="s">
        <v>30</v>
      </c>
      <c r="L61" s="0" t="s">
        <v>31</v>
      </c>
      <c r="M61" s="0" t="s">
        <v>32</v>
      </c>
      <c r="N61" s="0" t="str">
        <f aca="false">"1"</f>
        <v>1</v>
      </c>
      <c r="O61" s="0" t="n">
        <v>3</v>
      </c>
      <c r="P61" s="0" t="n">
        <v>3</v>
      </c>
      <c r="Q61" s="0" t="s">
        <v>33</v>
      </c>
      <c r="S61" s="0" t="s">
        <v>39</v>
      </c>
      <c r="T61" s="0" t="str">
        <f aca="false">"1200"</f>
        <v>1200</v>
      </c>
      <c r="U61" s="0" t="str">
        <f aca="false">"1315"</f>
        <v>1315</v>
      </c>
      <c r="V61" s="0" t="n">
        <v>45</v>
      </c>
      <c r="W61" s="0" t="n">
        <v>6</v>
      </c>
      <c r="X61" s="0" t="n">
        <v>0</v>
      </c>
      <c r="Y61" s="0" t="s">
        <v>35</v>
      </c>
      <c r="Z61" s="0" t="n">
        <v>524</v>
      </c>
    </row>
    <row r="62" customFormat="false" ht="15" hidden="false" customHeight="false" outlineLevel="0" collapsed="false">
      <c r="A62" s="0" t="n">
        <v>20825</v>
      </c>
      <c r="B62" s="0" t="str">
        <f aca="false">""</f>
        <v/>
      </c>
      <c r="F62" s="0" t="s">
        <v>119</v>
      </c>
      <c r="G62" s="0" t="n">
        <v>1000</v>
      </c>
      <c r="H62" s="0" t="str">
        <f aca="false">"03"</f>
        <v>03</v>
      </c>
      <c r="I62" s="0" t="s">
        <v>123</v>
      </c>
      <c r="J62" s="0" t="s">
        <v>29</v>
      </c>
      <c r="K62" s="0" t="s">
        <v>30</v>
      </c>
      <c r="L62" s="0" t="s">
        <v>31</v>
      </c>
      <c r="M62" s="0" t="s">
        <v>32</v>
      </c>
      <c r="N62" s="0" t="str">
        <f aca="false">"1"</f>
        <v>1</v>
      </c>
      <c r="O62" s="0" t="n">
        <v>3</v>
      </c>
      <c r="P62" s="0" t="n">
        <v>3</v>
      </c>
      <c r="Q62" s="0" t="s">
        <v>33</v>
      </c>
      <c r="S62" s="0" t="s">
        <v>34</v>
      </c>
      <c r="T62" s="0" t="str">
        <f aca="false">"0900"</f>
        <v>0900</v>
      </c>
      <c r="U62" s="0" t="str">
        <f aca="false">"1015"</f>
        <v>1015</v>
      </c>
      <c r="V62" s="0" t="n">
        <v>0</v>
      </c>
      <c r="W62" s="0" t="n">
        <v>0</v>
      </c>
      <c r="X62" s="0" t="n">
        <v>0</v>
      </c>
      <c r="Y62" s="0" t="s">
        <v>40</v>
      </c>
      <c r="Z62" s="0" t="n">
        <v>113</v>
      </c>
    </row>
    <row r="63" customFormat="false" ht="15" hidden="false" customHeight="false" outlineLevel="0" collapsed="false">
      <c r="A63" s="0" t="n">
        <v>20826</v>
      </c>
      <c r="B63" s="0" t="str">
        <f aca="false">"00002666"</f>
        <v>00002666</v>
      </c>
      <c r="C63" s="0" t="s">
        <v>93</v>
      </c>
      <c r="D63" s="0" t="s">
        <v>94</v>
      </c>
      <c r="E63" s="0" t="s">
        <v>54</v>
      </c>
      <c r="F63" s="0" t="s">
        <v>119</v>
      </c>
      <c r="G63" s="0" t="n">
        <v>1000</v>
      </c>
      <c r="H63" s="0" t="str">
        <f aca="false">"40"</f>
        <v>40</v>
      </c>
      <c r="I63" s="0" t="s">
        <v>123</v>
      </c>
      <c r="J63" s="0" t="s">
        <v>90</v>
      </c>
      <c r="K63" s="0" t="s">
        <v>30</v>
      </c>
      <c r="L63" s="0" t="s">
        <v>31</v>
      </c>
      <c r="M63" s="0" t="s">
        <v>91</v>
      </c>
      <c r="N63" s="0" t="str">
        <f aca="false">"1"</f>
        <v>1</v>
      </c>
      <c r="O63" s="0" t="n">
        <v>3</v>
      </c>
      <c r="P63" s="0" t="n">
        <v>3</v>
      </c>
      <c r="Q63" s="0" t="s">
        <v>33</v>
      </c>
      <c r="T63" s="0" t="str">
        <f aca="false">""</f>
        <v/>
      </c>
      <c r="U63" s="0" t="str">
        <f aca="false">""</f>
        <v/>
      </c>
      <c r="V63" s="0" t="n">
        <v>30</v>
      </c>
      <c r="W63" s="0" t="n">
        <v>0</v>
      </c>
      <c r="X63" s="0" t="n">
        <v>0</v>
      </c>
      <c r="Y63" s="0" t="s">
        <v>92</v>
      </c>
    </row>
    <row r="64" customFormat="false" ht="15" hidden="false" customHeight="false" outlineLevel="0" collapsed="false">
      <c r="A64" s="0" t="n">
        <v>20503</v>
      </c>
      <c r="B64" s="0" t="str">
        <f aca="false">"00481776"</f>
        <v>00481776</v>
      </c>
      <c r="C64" s="0" t="s">
        <v>45</v>
      </c>
      <c r="D64" s="0" t="s">
        <v>46</v>
      </c>
      <c r="F64" s="0" t="s">
        <v>119</v>
      </c>
      <c r="G64" s="0" t="n">
        <v>1005</v>
      </c>
      <c r="H64" s="0" t="str">
        <f aca="false">"01"</f>
        <v>01</v>
      </c>
      <c r="I64" s="0" t="s">
        <v>124</v>
      </c>
      <c r="J64" s="0" t="s">
        <v>29</v>
      </c>
      <c r="K64" s="0" t="s">
        <v>30</v>
      </c>
      <c r="L64" s="0" t="s">
        <v>53</v>
      </c>
      <c r="M64" s="0" t="s">
        <v>32</v>
      </c>
      <c r="N64" s="0" t="str">
        <f aca="false">"1"</f>
        <v>1</v>
      </c>
      <c r="O64" s="0" t="n">
        <v>1</v>
      </c>
      <c r="P64" s="0" t="n">
        <v>2</v>
      </c>
      <c r="Q64" s="0" t="s">
        <v>33</v>
      </c>
      <c r="S64" s="0" t="s">
        <v>97</v>
      </c>
      <c r="T64" s="0" t="str">
        <f aca="false">"1100"</f>
        <v>1100</v>
      </c>
      <c r="U64" s="0" t="str">
        <f aca="false">"1250"</f>
        <v>1250</v>
      </c>
      <c r="V64" s="0" t="n">
        <v>24</v>
      </c>
      <c r="W64" s="0" t="n">
        <v>0</v>
      </c>
      <c r="X64" s="0" t="n">
        <v>0</v>
      </c>
      <c r="Y64" s="0" t="s">
        <v>35</v>
      </c>
      <c r="Z64" s="0" t="n">
        <v>526</v>
      </c>
    </row>
    <row r="65" customFormat="false" ht="15" hidden="false" customHeight="false" outlineLevel="0" collapsed="false">
      <c r="A65" s="0" t="n">
        <v>20504</v>
      </c>
      <c r="B65" s="0" t="str">
        <f aca="false">"00481776"</f>
        <v>00481776</v>
      </c>
      <c r="C65" s="0" t="s">
        <v>45</v>
      </c>
      <c r="D65" s="0" t="s">
        <v>46</v>
      </c>
      <c r="F65" s="0" t="s">
        <v>119</v>
      </c>
      <c r="G65" s="0" t="n">
        <v>1005</v>
      </c>
      <c r="H65" s="0" t="str">
        <f aca="false">"02"</f>
        <v>02</v>
      </c>
      <c r="I65" s="0" t="s">
        <v>124</v>
      </c>
      <c r="J65" s="0" t="s">
        <v>29</v>
      </c>
      <c r="K65" s="0" t="s">
        <v>30</v>
      </c>
      <c r="L65" s="0" t="s">
        <v>53</v>
      </c>
      <c r="M65" s="0" t="s">
        <v>32</v>
      </c>
      <c r="N65" s="0" t="str">
        <f aca="false">"1"</f>
        <v>1</v>
      </c>
      <c r="O65" s="0" t="n">
        <v>1</v>
      </c>
      <c r="P65" s="0" t="n">
        <v>2</v>
      </c>
      <c r="Q65" s="0" t="s">
        <v>33</v>
      </c>
      <c r="S65" s="0" t="s">
        <v>97</v>
      </c>
      <c r="T65" s="0" t="str">
        <f aca="false">"1300"</f>
        <v>1300</v>
      </c>
      <c r="U65" s="0" t="str">
        <f aca="false">"1450"</f>
        <v>1450</v>
      </c>
      <c r="V65" s="0" t="n">
        <v>24</v>
      </c>
      <c r="W65" s="0" t="n">
        <v>0</v>
      </c>
      <c r="X65" s="0" t="n">
        <v>0</v>
      </c>
      <c r="Y65" s="0" t="s">
        <v>35</v>
      </c>
      <c r="Z65" s="0" t="n">
        <v>526</v>
      </c>
    </row>
    <row r="66" customFormat="false" ht="15" hidden="false" customHeight="false" outlineLevel="0" collapsed="false">
      <c r="A66" s="0" t="n">
        <v>20505</v>
      </c>
      <c r="B66" s="0" t="str">
        <f aca="false">"00376795"</f>
        <v>00376795</v>
      </c>
      <c r="C66" s="0" t="s">
        <v>121</v>
      </c>
      <c r="D66" s="0" t="s">
        <v>122</v>
      </c>
      <c r="F66" s="0" t="s">
        <v>119</v>
      </c>
      <c r="G66" s="0" t="n">
        <v>1005</v>
      </c>
      <c r="H66" s="0" t="str">
        <f aca="false">"03"</f>
        <v>03</v>
      </c>
      <c r="I66" s="0" t="s">
        <v>124</v>
      </c>
      <c r="J66" s="0" t="s">
        <v>29</v>
      </c>
      <c r="K66" s="0" t="s">
        <v>30</v>
      </c>
      <c r="L66" s="0" t="s">
        <v>53</v>
      </c>
      <c r="M66" s="0" t="s">
        <v>32</v>
      </c>
      <c r="N66" s="0" t="str">
        <f aca="false">"1"</f>
        <v>1</v>
      </c>
      <c r="O66" s="0" t="n">
        <v>1</v>
      </c>
      <c r="P66" s="0" t="n">
        <v>2</v>
      </c>
      <c r="Q66" s="0" t="s">
        <v>33</v>
      </c>
      <c r="S66" s="0" t="s">
        <v>78</v>
      </c>
      <c r="T66" s="0" t="str">
        <f aca="false">"0900"</f>
        <v>0900</v>
      </c>
      <c r="U66" s="0" t="str">
        <f aca="false">"1050"</f>
        <v>1050</v>
      </c>
      <c r="V66" s="0" t="n">
        <v>24</v>
      </c>
      <c r="W66" s="0" t="n">
        <v>0</v>
      </c>
      <c r="X66" s="0" t="n">
        <v>0</v>
      </c>
      <c r="Y66" s="0" t="s">
        <v>35</v>
      </c>
      <c r="Z66" s="0" t="n">
        <v>526</v>
      </c>
    </row>
    <row r="67" customFormat="false" ht="15" hidden="false" customHeight="false" outlineLevel="0" collapsed="false">
      <c r="A67" s="0" t="n">
        <v>20641</v>
      </c>
      <c r="B67" s="0" t="str">
        <f aca="false">""</f>
        <v/>
      </c>
      <c r="F67" s="0" t="s">
        <v>119</v>
      </c>
      <c r="G67" s="0" t="n">
        <v>1005</v>
      </c>
      <c r="H67" s="0" t="str">
        <f aca="false">"04"</f>
        <v>04</v>
      </c>
      <c r="I67" s="0" t="s">
        <v>124</v>
      </c>
      <c r="J67" s="0" t="s">
        <v>29</v>
      </c>
      <c r="K67" s="0" t="s">
        <v>30</v>
      </c>
      <c r="L67" s="0" t="s">
        <v>53</v>
      </c>
      <c r="M67" s="0" t="s">
        <v>32</v>
      </c>
      <c r="N67" s="0" t="str">
        <f aca="false">"1"</f>
        <v>1</v>
      </c>
      <c r="O67" s="0" t="n">
        <v>1</v>
      </c>
      <c r="P67" s="0" t="n">
        <v>2</v>
      </c>
      <c r="Q67" s="0" t="s">
        <v>33</v>
      </c>
      <c r="S67" s="0" t="s">
        <v>78</v>
      </c>
      <c r="T67" s="0" t="str">
        <f aca="false">"1100"</f>
        <v>1100</v>
      </c>
      <c r="U67" s="0" t="str">
        <f aca="false">"1250"</f>
        <v>1250</v>
      </c>
      <c r="V67" s="0" t="n">
        <v>0</v>
      </c>
      <c r="W67" s="0" t="n">
        <v>0</v>
      </c>
      <c r="X67" s="0" t="n">
        <v>0</v>
      </c>
      <c r="Y67" s="0" t="s">
        <v>35</v>
      </c>
      <c r="Z67" s="0" t="n">
        <v>526</v>
      </c>
    </row>
    <row r="68" customFormat="false" ht="15" hidden="false" customHeight="false" outlineLevel="0" collapsed="false">
      <c r="A68" s="0" t="n">
        <v>20313</v>
      </c>
      <c r="B68" s="0" t="str">
        <f aca="false">""</f>
        <v/>
      </c>
      <c r="F68" s="0" t="s">
        <v>119</v>
      </c>
      <c r="G68" s="0" t="n">
        <v>1005</v>
      </c>
      <c r="H68" s="0" t="str">
        <f aca="false">"05"</f>
        <v>05</v>
      </c>
      <c r="I68" s="0" t="s">
        <v>124</v>
      </c>
      <c r="J68" s="0" t="s">
        <v>29</v>
      </c>
      <c r="K68" s="0" t="s">
        <v>30</v>
      </c>
      <c r="L68" s="0" t="s">
        <v>53</v>
      </c>
      <c r="M68" s="0" t="s">
        <v>32</v>
      </c>
      <c r="N68" s="0" t="str">
        <f aca="false">"1"</f>
        <v>1</v>
      </c>
      <c r="O68" s="0" t="n">
        <v>1</v>
      </c>
      <c r="P68" s="0" t="n">
        <v>2</v>
      </c>
      <c r="Q68" s="0" t="s">
        <v>33</v>
      </c>
      <c r="S68" s="0" t="s">
        <v>55</v>
      </c>
      <c r="T68" s="0" t="str">
        <f aca="false">"1100"</f>
        <v>1100</v>
      </c>
      <c r="U68" s="0" t="str">
        <f aca="false">"1250"</f>
        <v>1250</v>
      </c>
      <c r="V68" s="0" t="n">
        <v>0</v>
      </c>
      <c r="W68" s="0" t="n">
        <v>0</v>
      </c>
      <c r="X68" s="0" t="n">
        <v>0</v>
      </c>
      <c r="Y68" s="0" t="s">
        <v>35</v>
      </c>
      <c r="Z68" s="0" t="n">
        <v>526</v>
      </c>
    </row>
    <row r="69" customFormat="false" ht="15" hidden="false" customHeight="false" outlineLevel="0" collapsed="false">
      <c r="A69" s="0" t="n">
        <v>21459</v>
      </c>
      <c r="B69" s="0" t="str">
        <f aca="false">""</f>
        <v/>
      </c>
      <c r="F69" s="0" t="s">
        <v>119</v>
      </c>
      <c r="G69" s="0" t="n">
        <v>1005</v>
      </c>
      <c r="H69" s="0" t="str">
        <f aca="false">"06"</f>
        <v>06</v>
      </c>
      <c r="I69" s="0" t="s">
        <v>124</v>
      </c>
      <c r="J69" s="0" t="s">
        <v>29</v>
      </c>
      <c r="K69" s="0" t="s">
        <v>96</v>
      </c>
      <c r="L69" s="0" t="s">
        <v>53</v>
      </c>
      <c r="M69" s="0" t="s">
        <v>32</v>
      </c>
      <c r="N69" s="0" t="str">
        <f aca="false">"1"</f>
        <v>1</v>
      </c>
      <c r="O69" s="0" t="n">
        <v>1</v>
      </c>
      <c r="P69" s="0" t="n">
        <v>2</v>
      </c>
      <c r="Q69" s="0" t="s">
        <v>33</v>
      </c>
      <c r="S69" s="0" t="s">
        <v>78</v>
      </c>
      <c r="T69" s="0" t="str">
        <f aca="false">"1300"</f>
        <v>1300</v>
      </c>
      <c r="U69" s="0" t="str">
        <f aca="false">"1450"</f>
        <v>1450</v>
      </c>
      <c r="V69" s="0" t="n">
        <v>0</v>
      </c>
      <c r="W69" s="0" t="n">
        <v>0</v>
      </c>
      <c r="X69" s="0" t="n">
        <v>0</v>
      </c>
      <c r="Y69" s="0" t="s">
        <v>35</v>
      </c>
    </row>
    <row r="70" customFormat="false" ht="15" hidden="false" customHeight="false" outlineLevel="0" collapsed="false">
      <c r="A70" s="0" t="n">
        <v>20769</v>
      </c>
      <c r="B70" s="0" t="str">
        <f aca="false">""</f>
        <v/>
      </c>
      <c r="F70" s="0" t="s">
        <v>119</v>
      </c>
      <c r="G70" s="0" t="s">
        <v>125</v>
      </c>
      <c r="H70" s="0" t="str">
        <f aca="false">"01"</f>
        <v>01</v>
      </c>
      <c r="I70" s="0" t="s">
        <v>126</v>
      </c>
      <c r="J70" s="0" t="s">
        <v>102</v>
      </c>
      <c r="K70" s="0" t="s">
        <v>96</v>
      </c>
      <c r="L70" s="0" t="s">
        <v>53</v>
      </c>
      <c r="M70" s="0" t="s">
        <v>32</v>
      </c>
      <c r="N70" s="0" t="str">
        <f aca="false">"1"</f>
        <v>1</v>
      </c>
      <c r="O70" s="0" t="n">
        <v>1</v>
      </c>
      <c r="P70" s="0" t="n">
        <v>4</v>
      </c>
      <c r="Q70" s="0" t="s">
        <v>33</v>
      </c>
      <c r="T70" s="0" t="str">
        <f aca="false">""</f>
        <v/>
      </c>
      <c r="U70" s="0" t="str">
        <f aca="false">""</f>
        <v/>
      </c>
      <c r="V70" s="0" t="n">
        <v>0</v>
      </c>
      <c r="W70" s="0" t="n">
        <v>0</v>
      </c>
      <c r="X70" s="0" t="n">
        <v>0</v>
      </c>
      <c r="Y70" s="0" t="s">
        <v>127</v>
      </c>
      <c r="Z70" s="0" t="n">
        <v>107</v>
      </c>
    </row>
    <row r="71" customFormat="false" ht="15" hidden="false" customHeight="false" outlineLevel="0" collapsed="false">
      <c r="A71" s="0" t="n">
        <v>21622</v>
      </c>
      <c r="B71" s="0" t="str">
        <f aca="false">""</f>
        <v/>
      </c>
      <c r="F71" s="0" t="s">
        <v>119</v>
      </c>
      <c r="G71" s="0" t="s">
        <v>125</v>
      </c>
      <c r="H71" s="0" t="str">
        <f aca="false">"02"</f>
        <v>02</v>
      </c>
      <c r="I71" s="0" t="s">
        <v>126</v>
      </c>
      <c r="J71" s="0" t="s">
        <v>102</v>
      </c>
      <c r="K71" s="0" t="s">
        <v>96</v>
      </c>
      <c r="L71" s="0" t="s">
        <v>53</v>
      </c>
      <c r="M71" s="0" t="s">
        <v>32</v>
      </c>
      <c r="N71" s="0" t="str">
        <f aca="false">"1"</f>
        <v>1</v>
      </c>
      <c r="O71" s="0" t="n">
        <v>1</v>
      </c>
      <c r="P71" s="0" t="n">
        <v>4</v>
      </c>
      <c r="Q71" s="0" t="s">
        <v>33</v>
      </c>
      <c r="T71" s="0" t="str">
        <f aca="false">""</f>
        <v/>
      </c>
      <c r="U71" s="0" t="str">
        <f aca="false">""</f>
        <v/>
      </c>
      <c r="V71" s="0" t="n">
        <v>0</v>
      </c>
      <c r="W71" s="0" t="n">
        <v>0</v>
      </c>
      <c r="X71" s="0" t="n">
        <v>0</v>
      </c>
      <c r="Y71" s="0" t="s">
        <v>127</v>
      </c>
      <c r="Z71" s="0" t="n">
        <v>107</v>
      </c>
    </row>
    <row r="72" customFormat="false" ht="15" hidden="false" customHeight="false" outlineLevel="0" collapsed="false">
      <c r="A72" s="0" t="n">
        <v>20991</v>
      </c>
      <c r="B72" s="0" t="str">
        <f aca="false">"00376795"</f>
        <v>00376795</v>
      </c>
      <c r="C72" s="0" t="s">
        <v>121</v>
      </c>
      <c r="D72" s="0" t="s">
        <v>122</v>
      </c>
      <c r="F72" s="0" t="s">
        <v>119</v>
      </c>
      <c r="G72" s="0" t="n">
        <v>3600</v>
      </c>
      <c r="H72" s="0" t="str">
        <f aca="false">"01"</f>
        <v>01</v>
      </c>
      <c r="I72" s="0" t="s">
        <v>128</v>
      </c>
      <c r="J72" s="0" t="s">
        <v>29</v>
      </c>
      <c r="K72" s="0" t="s">
        <v>30</v>
      </c>
      <c r="L72" s="0" t="s">
        <v>31</v>
      </c>
      <c r="M72" s="0" t="s">
        <v>32</v>
      </c>
      <c r="N72" s="0" t="str">
        <f aca="false">"1"</f>
        <v>1</v>
      </c>
      <c r="O72" s="0" t="n">
        <v>3</v>
      </c>
      <c r="P72" s="0" t="n">
        <v>3</v>
      </c>
      <c r="Q72" s="0" t="s">
        <v>33</v>
      </c>
      <c r="S72" s="0" t="s">
        <v>34</v>
      </c>
      <c r="T72" s="0" t="str">
        <f aca="false">"1030"</f>
        <v>1030</v>
      </c>
      <c r="U72" s="0" t="str">
        <f aca="false">"1145"</f>
        <v>1145</v>
      </c>
      <c r="V72" s="0" t="n">
        <v>14</v>
      </c>
      <c r="W72" s="0" t="n">
        <v>1</v>
      </c>
      <c r="X72" s="0" t="n">
        <v>0</v>
      </c>
      <c r="Y72" s="0" t="s">
        <v>35</v>
      </c>
      <c r="Z72" s="0" t="n">
        <v>408</v>
      </c>
    </row>
    <row r="73" customFormat="false" ht="15" hidden="false" customHeight="false" outlineLevel="0" collapsed="false">
      <c r="A73" s="0" t="n">
        <v>20992</v>
      </c>
      <c r="B73" s="0" t="str">
        <f aca="false">"00376795"</f>
        <v>00376795</v>
      </c>
      <c r="C73" s="0" t="s">
        <v>121</v>
      </c>
      <c r="D73" s="0" t="s">
        <v>122</v>
      </c>
      <c r="F73" s="0" t="s">
        <v>119</v>
      </c>
      <c r="G73" s="0" t="n">
        <v>3605</v>
      </c>
      <c r="H73" s="0" t="str">
        <f aca="false">"01"</f>
        <v>01</v>
      </c>
      <c r="I73" s="0" t="s">
        <v>129</v>
      </c>
      <c r="J73" s="0" t="s">
        <v>29</v>
      </c>
      <c r="K73" s="0" t="s">
        <v>30</v>
      </c>
      <c r="L73" s="0" t="s">
        <v>53</v>
      </c>
      <c r="M73" s="0" t="s">
        <v>32</v>
      </c>
      <c r="N73" s="0" t="str">
        <f aca="false">"1"</f>
        <v>1</v>
      </c>
      <c r="O73" s="0" t="n">
        <v>1</v>
      </c>
      <c r="P73" s="0" t="n">
        <v>3</v>
      </c>
      <c r="Q73" s="0" t="s">
        <v>33</v>
      </c>
      <c r="S73" s="0" t="s">
        <v>97</v>
      </c>
      <c r="T73" s="0" t="str">
        <f aca="false">"1200"</f>
        <v>1200</v>
      </c>
      <c r="U73" s="0" t="str">
        <f aca="false">"1450"</f>
        <v>1450</v>
      </c>
      <c r="V73" s="0" t="n">
        <v>14</v>
      </c>
      <c r="W73" s="0" t="n">
        <v>1</v>
      </c>
      <c r="X73" s="0" t="n">
        <v>0</v>
      </c>
      <c r="Y73" s="0" t="s">
        <v>35</v>
      </c>
      <c r="Z73" s="0" t="n">
        <v>408</v>
      </c>
    </row>
    <row r="74" customFormat="false" ht="15" hidden="false" customHeight="false" outlineLevel="0" collapsed="false">
      <c r="A74" s="0" t="n">
        <v>23113</v>
      </c>
      <c r="B74" s="0" t="str">
        <f aca="false">"00376795"</f>
        <v>00376795</v>
      </c>
      <c r="C74" s="0" t="s">
        <v>121</v>
      </c>
      <c r="D74" s="0" t="s">
        <v>122</v>
      </c>
      <c r="F74" s="0" t="s">
        <v>119</v>
      </c>
      <c r="G74" s="0" t="n">
        <v>4180</v>
      </c>
      <c r="H74" s="0" t="str">
        <f aca="false">"01"</f>
        <v>01</v>
      </c>
      <c r="I74" s="0" t="s">
        <v>130</v>
      </c>
      <c r="J74" s="0" t="s">
        <v>29</v>
      </c>
      <c r="K74" s="0" t="s">
        <v>30</v>
      </c>
      <c r="L74" s="0" t="s">
        <v>77</v>
      </c>
      <c r="M74" s="0" t="s">
        <v>32</v>
      </c>
      <c r="N74" s="0" t="str">
        <f aca="false">"1"</f>
        <v>1</v>
      </c>
      <c r="O74" s="0" t="n">
        <v>3</v>
      </c>
      <c r="P74" s="0" t="n">
        <v>3</v>
      </c>
      <c r="Q74" s="0" t="s">
        <v>33</v>
      </c>
      <c r="S74" s="0" t="s">
        <v>39</v>
      </c>
      <c r="T74" s="0" t="str">
        <f aca="false">"1330"</f>
        <v>1330</v>
      </c>
      <c r="U74" s="0" t="str">
        <f aca="false">"1445"</f>
        <v>1445</v>
      </c>
      <c r="V74" s="0" t="n">
        <v>14</v>
      </c>
      <c r="W74" s="0" t="n">
        <v>0</v>
      </c>
      <c r="X74" s="0" t="n">
        <v>0</v>
      </c>
      <c r="Y74" s="0" t="s">
        <v>35</v>
      </c>
      <c r="Z74" s="0" t="n">
        <v>408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69D36A451F54BA1E65427F2B68B8B" ma:contentTypeVersion="16" ma:contentTypeDescription="Create a new document." ma:contentTypeScope="" ma:versionID="f3d1e3edfd81c77c935b271bbb4860d5">
  <xsd:schema xmlns:xsd="http://www.w3.org/2001/XMLSchema" xmlns:xs="http://www.w3.org/2001/XMLSchema" xmlns:p="http://schemas.microsoft.com/office/2006/metadata/properties" xmlns:ns3="4dc2bd10-5217-468d-bb7a-498964157eb6" xmlns:ns4="d52d4374-3928-4fce-b640-15d7434b3868" targetNamespace="http://schemas.microsoft.com/office/2006/metadata/properties" ma:root="true" ma:fieldsID="b17a91ab5761615efb9dd8f4662f7404" ns3:_="" ns4:_="">
    <xsd:import namespace="4dc2bd10-5217-468d-bb7a-498964157eb6"/>
    <xsd:import namespace="d52d4374-3928-4fce-b640-15d7434b38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2bd10-5217-468d-bb7a-498964157e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2d4374-3928-4fce-b640-15d7434b3868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c2bd10-5217-468d-bb7a-498964157eb6" xsi:nil="true"/>
  </documentManagement>
</p:properties>
</file>

<file path=customXml/itemProps1.xml><?xml version="1.0" encoding="utf-8"?>
<ds:datastoreItem xmlns:ds="http://schemas.openxmlformats.org/officeDocument/2006/customXml" ds:itemID="{7CDD6D62-AB27-4152-9945-45D37300B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c2bd10-5217-468d-bb7a-498964157eb6"/>
    <ds:schemaRef ds:uri="d52d4374-3928-4fce-b640-15d7434b3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C3D593-AF8A-4861-8478-6C7139C8B0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6763B5-1D35-4DF4-AC13-4F02E8DEC093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4dc2bd10-5217-468d-bb7a-498964157eb6"/>
    <ds:schemaRef ds:uri="d52d4374-3928-4fce-b640-15d7434b3868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2023-11-10T19:23:50Z</dcterms:created>
  <dc:creator>Susie Prince</dc:creator>
  <dc:description/>
  <dc:language>en-US</dc:language>
  <cp:lastModifiedBy/>
  <dcterms:modified xsi:type="dcterms:W3CDTF">2023-12-01T11:45:26Z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0x010100A2D69D36A451F54BA1E65427F2B68B8B</vt:lpwstr>
  </property>
</Properties>
</file>