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2"/>
  </bookViews>
  <sheets>
    <sheet name="Дихотомия" sheetId="1" r:id="rId1"/>
    <sheet name="М_касательных" sheetId="2" r:id="rId2"/>
    <sheet name="М_хорд" sheetId="3" r:id="rId3"/>
  </sheets>
  <calcPr calcId="124519"/>
</workbook>
</file>

<file path=xl/calcChain.xml><?xml version="1.0" encoding="utf-8"?>
<calcChain xmlns="http://schemas.openxmlformats.org/spreadsheetml/2006/main">
  <c r="D25" i="3"/>
  <c r="F25" s="1"/>
  <c r="E25"/>
  <c r="G25"/>
  <c r="H25"/>
  <c r="K25" s="1"/>
  <c r="L25"/>
  <c r="D24"/>
  <c r="E24"/>
  <c r="F24"/>
  <c r="G24"/>
  <c r="H24"/>
  <c r="K24" s="1"/>
  <c r="L24"/>
  <c r="D22"/>
  <c r="E22"/>
  <c r="F22"/>
  <c r="E23" s="1"/>
  <c r="G22"/>
  <c r="H22"/>
  <c r="K22" s="1"/>
  <c r="L22"/>
  <c r="L23" s="1"/>
  <c r="D23"/>
  <c r="F23" s="1"/>
  <c r="D21"/>
  <c r="D20"/>
  <c r="E21"/>
  <c r="H21" s="1"/>
  <c r="I21" s="1"/>
  <c r="F21"/>
  <c r="L21"/>
  <c r="L20"/>
  <c r="K20"/>
  <c r="J20"/>
  <c r="I20"/>
  <c r="I5"/>
  <c r="H20"/>
  <c r="F20"/>
  <c r="G20"/>
  <c r="E20"/>
  <c r="E5"/>
  <c r="G19"/>
  <c r="F19"/>
  <c r="D12"/>
  <c r="F12" s="1"/>
  <c r="E12"/>
  <c r="G12"/>
  <c r="H12"/>
  <c r="K12" s="1"/>
  <c r="L12"/>
  <c r="D11"/>
  <c r="E11"/>
  <c r="H11" s="1"/>
  <c r="F11"/>
  <c r="L11"/>
  <c r="D10"/>
  <c r="E10"/>
  <c r="H10" s="1"/>
  <c r="F10"/>
  <c r="L10"/>
  <c r="D9"/>
  <c r="E9"/>
  <c r="F9"/>
  <c r="G9"/>
  <c r="H9"/>
  <c r="K9" s="1"/>
  <c r="L9"/>
  <c r="D8"/>
  <c r="E8"/>
  <c r="H8" s="1"/>
  <c r="F8"/>
  <c r="L8"/>
  <c r="D6"/>
  <c r="E6"/>
  <c r="F6"/>
  <c r="E7" s="1"/>
  <c r="G6"/>
  <c r="H6"/>
  <c r="K6" s="1"/>
  <c r="L6"/>
  <c r="L7" s="1"/>
  <c r="D7"/>
  <c r="F7" s="1"/>
  <c r="K5"/>
  <c r="J5"/>
  <c r="L5"/>
  <c r="H5"/>
  <c r="F5"/>
  <c r="G5"/>
  <c r="G4"/>
  <c r="F4"/>
  <c r="G4" i="1"/>
  <c r="D5" i="3"/>
  <c r="D23" i="2"/>
  <c r="E23"/>
  <c r="I23" s="1"/>
  <c r="F23"/>
  <c r="D22"/>
  <c r="E22"/>
  <c r="I22" s="1"/>
  <c r="F22"/>
  <c r="D19"/>
  <c r="E19"/>
  <c r="D20" s="1"/>
  <c r="F19"/>
  <c r="E18"/>
  <c r="F18"/>
  <c r="G18"/>
  <c r="H18"/>
  <c r="I18"/>
  <c r="I17"/>
  <c r="H17"/>
  <c r="G17"/>
  <c r="G4"/>
  <c r="D18"/>
  <c r="F17"/>
  <c r="E17"/>
  <c r="J6"/>
  <c r="J7"/>
  <c r="J8" s="1"/>
  <c r="J9" s="1"/>
  <c r="J10" s="1"/>
  <c r="J5"/>
  <c r="D10"/>
  <c r="E10"/>
  <c r="I10" s="1"/>
  <c r="F10"/>
  <c r="D8"/>
  <c r="E8" s="1"/>
  <c r="F8"/>
  <c r="D6"/>
  <c r="E6"/>
  <c r="D7" s="1"/>
  <c r="F6"/>
  <c r="E5"/>
  <c r="F5"/>
  <c r="G5"/>
  <c r="H5"/>
  <c r="I5"/>
  <c r="D5"/>
  <c r="I4"/>
  <c r="H4"/>
  <c r="F4"/>
  <c r="E4"/>
  <c r="D62" i="1"/>
  <c r="E62"/>
  <c r="H62" s="1"/>
  <c r="F62"/>
  <c r="G62"/>
  <c r="D53"/>
  <c r="E53" s="1"/>
  <c r="H53" s="1"/>
  <c r="F53"/>
  <c r="G53"/>
  <c r="I53" s="1"/>
  <c r="D43"/>
  <c r="E43"/>
  <c r="H43" s="1"/>
  <c r="F43"/>
  <c r="G43"/>
  <c r="G42"/>
  <c r="H42"/>
  <c r="I42"/>
  <c r="J42"/>
  <c r="K42"/>
  <c r="L42"/>
  <c r="E42"/>
  <c r="F42"/>
  <c r="D42"/>
  <c r="L41"/>
  <c r="K41"/>
  <c r="J41"/>
  <c r="I41"/>
  <c r="H41"/>
  <c r="G41"/>
  <c r="E41"/>
  <c r="M17"/>
  <c r="M18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9"/>
  <c r="M10"/>
  <c r="M11" s="1"/>
  <c r="M12" s="1"/>
  <c r="M13" s="1"/>
  <c r="M14" s="1"/>
  <c r="M15" s="1"/>
  <c r="M16" s="1"/>
  <c r="M6"/>
  <c r="M7"/>
  <c r="M8" s="1"/>
  <c r="M5"/>
  <c r="D33"/>
  <c r="E33"/>
  <c r="H33" s="1"/>
  <c r="F33"/>
  <c r="G33"/>
  <c r="D31"/>
  <c r="E31" s="1"/>
  <c r="H31" s="1"/>
  <c r="F31"/>
  <c r="G31"/>
  <c r="I31" s="1"/>
  <c r="D29"/>
  <c r="E29"/>
  <c r="H29" s="1"/>
  <c r="F29"/>
  <c r="G29"/>
  <c r="D24"/>
  <c r="E24"/>
  <c r="H24" s="1"/>
  <c r="F24"/>
  <c r="G24"/>
  <c r="D20"/>
  <c r="E20"/>
  <c r="H20" s="1"/>
  <c r="F20"/>
  <c r="G20"/>
  <c r="D14"/>
  <c r="E14"/>
  <c r="F14"/>
  <c r="G14"/>
  <c r="I14" s="1"/>
  <c r="H14"/>
  <c r="L14" s="1"/>
  <c r="D11"/>
  <c r="E11"/>
  <c r="H11" s="1"/>
  <c r="F11"/>
  <c r="G11"/>
  <c r="I11" s="1"/>
  <c r="D8"/>
  <c r="E8"/>
  <c r="H8" s="1"/>
  <c r="F8"/>
  <c r="G8"/>
  <c r="D6"/>
  <c r="E6"/>
  <c r="H6" s="1"/>
  <c r="F6"/>
  <c r="G6"/>
  <c r="G5"/>
  <c r="H5"/>
  <c r="L5" s="1"/>
  <c r="E5"/>
  <c r="F5"/>
  <c r="D5"/>
  <c r="L4"/>
  <c r="K4"/>
  <c r="J4"/>
  <c r="I4"/>
  <c r="H4"/>
  <c r="E4"/>
  <c r="I25" i="3" l="1"/>
  <c r="J25"/>
  <c r="I24"/>
  <c r="J24"/>
  <c r="H23"/>
  <c r="G23"/>
  <c r="I22"/>
  <c r="J22"/>
  <c r="G21"/>
  <c r="J21"/>
  <c r="K21"/>
  <c r="I12"/>
  <c r="J12"/>
  <c r="J11"/>
  <c r="I11"/>
  <c r="K11"/>
  <c r="G11"/>
  <c r="J10"/>
  <c r="I10"/>
  <c r="K10"/>
  <c r="G10"/>
  <c r="I9"/>
  <c r="J9"/>
  <c r="J8"/>
  <c r="I8"/>
  <c r="K8"/>
  <c r="G8"/>
  <c r="H7"/>
  <c r="G7"/>
  <c r="I6"/>
  <c r="J6"/>
  <c r="G23" i="2"/>
  <c r="H23"/>
  <c r="G22"/>
  <c r="H22"/>
  <c r="F20"/>
  <c r="E20"/>
  <c r="G19"/>
  <c r="H19"/>
  <c r="I19"/>
  <c r="G10"/>
  <c r="H10"/>
  <c r="H8"/>
  <c r="D9"/>
  <c r="I8"/>
  <c r="G8"/>
  <c r="F7"/>
  <c r="E7"/>
  <c r="G6"/>
  <c r="H6"/>
  <c r="I6"/>
  <c r="J62" i="1"/>
  <c r="L62"/>
  <c r="K62"/>
  <c r="I62"/>
  <c r="K53"/>
  <c r="L53"/>
  <c r="J53"/>
  <c r="F54"/>
  <c r="D54"/>
  <c r="J43"/>
  <c r="L43"/>
  <c r="K43"/>
  <c r="I43"/>
  <c r="J33"/>
  <c r="L33"/>
  <c r="K33"/>
  <c r="I33"/>
  <c r="K31"/>
  <c r="J31"/>
  <c r="L31"/>
  <c r="F32"/>
  <c r="D32"/>
  <c r="J29"/>
  <c r="L29"/>
  <c r="K29"/>
  <c r="I29"/>
  <c r="J24"/>
  <c r="L24"/>
  <c r="K24"/>
  <c r="I24"/>
  <c r="J20"/>
  <c r="L20"/>
  <c r="K20"/>
  <c r="I20"/>
  <c r="F15"/>
  <c r="D15"/>
  <c r="J14"/>
  <c r="K14"/>
  <c r="F12"/>
  <c r="D12"/>
  <c r="L11"/>
  <c r="K11"/>
  <c r="J11"/>
  <c r="J8"/>
  <c r="L8"/>
  <c r="K8"/>
  <c r="I8"/>
  <c r="J6"/>
  <c r="L6"/>
  <c r="K6"/>
  <c r="I6"/>
  <c r="I5"/>
  <c r="J5"/>
  <c r="K5"/>
  <c r="J23" i="3" l="1"/>
  <c r="I23"/>
  <c r="K23"/>
  <c r="K7"/>
  <c r="J7"/>
  <c r="I7"/>
  <c r="I20" i="2"/>
  <c r="H20"/>
  <c r="G20"/>
  <c r="D21"/>
  <c r="E9"/>
  <c r="F9"/>
  <c r="I7"/>
  <c r="H7"/>
  <c r="G7"/>
  <c r="F63" i="1"/>
  <c r="D63"/>
  <c r="E54"/>
  <c r="H54" s="1"/>
  <c r="G54"/>
  <c r="F44"/>
  <c r="D44"/>
  <c r="F34"/>
  <c r="D34"/>
  <c r="E32"/>
  <c r="H32" s="1"/>
  <c r="G32"/>
  <c r="F30"/>
  <c r="D30"/>
  <c r="F25"/>
  <c r="D25"/>
  <c r="F21"/>
  <c r="D21"/>
  <c r="E15"/>
  <c r="H15" s="1"/>
  <c r="G15"/>
  <c r="I15" s="1"/>
  <c r="G12"/>
  <c r="I12" s="1"/>
  <c r="E12"/>
  <c r="H12" s="1"/>
  <c r="F9"/>
  <c r="D9"/>
  <c r="F7"/>
  <c r="D7"/>
  <c r="F21" i="2" l="1"/>
  <c r="E21"/>
  <c r="I9"/>
  <c r="G9"/>
  <c r="H9"/>
  <c r="G63" i="1"/>
  <c r="E63"/>
  <c r="H63" s="1"/>
  <c r="K54"/>
  <c r="L54"/>
  <c r="J54"/>
  <c r="I54"/>
  <c r="G44"/>
  <c r="E44"/>
  <c r="H44" s="1"/>
  <c r="G34"/>
  <c r="E34"/>
  <c r="H34" s="1"/>
  <c r="L32"/>
  <c r="K32"/>
  <c r="J32"/>
  <c r="I32"/>
  <c r="G30"/>
  <c r="E30"/>
  <c r="H30" s="1"/>
  <c r="G25"/>
  <c r="E25"/>
  <c r="H25" s="1"/>
  <c r="G21"/>
  <c r="E21"/>
  <c r="H21" s="1"/>
  <c r="F16"/>
  <c r="D16"/>
  <c r="K15"/>
  <c r="L15"/>
  <c r="J15"/>
  <c r="F13"/>
  <c r="D13"/>
  <c r="L12"/>
  <c r="K12"/>
  <c r="J12"/>
  <c r="G9"/>
  <c r="E9"/>
  <c r="H9" s="1"/>
  <c r="G7"/>
  <c r="E7"/>
  <c r="H7" s="1"/>
  <c r="I21" i="2" l="1"/>
  <c r="H21"/>
  <c r="G21"/>
  <c r="L63" i="1"/>
  <c r="K63"/>
  <c r="J63"/>
  <c r="I63"/>
  <c r="F55"/>
  <c r="D55"/>
  <c r="L44"/>
  <c r="K44"/>
  <c r="J44"/>
  <c r="I44"/>
  <c r="L34"/>
  <c r="K34"/>
  <c r="J34"/>
  <c r="I34"/>
  <c r="L30"/>
  <c r="K30"/>
  <c r="J30"/>
  <c r="I30"/>
  <c r="L25"/>
  <c r="K25"/>
  <c r="J25"/>
  <c r="I25"/>
  <c r="L21"/>
  <c r="K21"/>
  <c r="J21"/>
  <c r="I21"/>
  <c r="E16"/>
  <c r="H16" s="1"/>
  <c r="G16"/>
  <c r="I16" s="1"/>
  <c r="E13"/>
  <c r="H13" s="1"/>
  <c r="G13"/>
  <c r="I9"/>
  <c r="L9"/>
  <c r="K9"/>
  <c r="J9"/>
  <c r="L7"/>
  <c r="K7"/>
  <c r="J7"/>
  <c r="I7"/>
  <c r="D64" l="1"/>
  <c r="F64"/>
  <c r="E55"/>
  <c r="H55" s="1"/>
  <c r="G55"/>
  <c r="D45"/>
  <c r="F45"/>
  <c r="D26"/>
  <c r="F26"/>
  <c r="D22"/>
  <c r="F22"/>
  <c r="F17"/>
  <c r="D17"/>
  <c r="L16"/>
  <c r="K16"/>
  <c r="J16"/>
  <c r="L13"/>
  <c r="K13"/>
  <c r="J13"/>
  <c r="I13"/>
  <c r="D10"/>
  <c r="F10"/>
  <c r="G64" l="1"/>
  <c r="E64"/>
  <c r="H64" s="1"/>
  <c r="K55"/>
  <c r="J55"/>
  <c r="L55"/>
  <c r="I55"/>
  <c r="G45"/>
  <c r="E45"/>
  <c r="H45" s="1"/>
  <c r="G26"/>
  <c r="E26"/>
  <c r="H26" s="1"/>
  <c r="G22"/>
  <c r="E22"/>
  <c r="H22" s="1"/>
  <c r="E17"/>
  <c r="H17" s="1"/>
  <c r="G17"/>
  <c r="I17" s="1"/>
  <c r="G10"/>
  <c r="I10" s="1"/>
  <c r="E10"/>
  <c r="H10" s="1"/>
  <c r="I64" l="1"/>
  <c r="J64"/>
  <c r="L64"/>
  <c r="K64"/>
  <c r="D56"/>
  <c r="F56"/>
  <c r="J45"/>
  <c r="L45"/>
  <c r="K45"/>
  <c r="I45"/>
  <c r="J26"/>
  <c r="L26"/>
  <c r="K26"/>
  <c r="I26"/>
  <c r="J22"/>
  <c r="L22"/>
  <c r="K22"/>
  <c r="I22"/>
  <c r="K17"/>
  <c r="L17"/>
  <c r="J17"/>
  <c r="F18"/>
  <c r="D18"/>
  <c r="J10"/>
  <c r="L10"/>
  <c r="K10"/>
  <c r="F65" l="1"/>
  <c r="D65"/>
  <c r="E56"/>
  <c r="H56" s="1"/>
  <c r="G56"/>
  <c r="F46"/>
  <c r="D46"/>
  <c r="F27"/>
  <c r="D27"/>
  <c r="F23"/>
  <c r="D23"/>
  <c r="E18"/>
  <c r="H18" s="1"/>
  <c r="G18"/>
  <c r="G65" l="1"/>
  <c r="I65" s="1"/>
  <c r="E65"/>
  <c r="H65" s="1"/>
  <c r="K56"/>
  <c r="L56"/>
  <c r="J56"/>
  <c r="I56"/>
  <c r="G46"/>
  <c r="E46"/>
  <c r="H46" s="1"/>
  <c r="G27"/>
  <c r="I27" s="1"/>
  <c r="E27"/>
  <c r="H27" s="1"/>
  <c r="G23"/>
  <c r="E23"/>
  <c r="H23" s="1"/>
  <c r="L18"/>
  <c r="K18"/>
  <c r="J18"/>
  <c r="I18"/>
  <c r="D66" l="1"/>
  <c r="F66"/>
  <c r="L65"/>
  <c r="K65"/>
  <c r="J65"/>
  <c r="D57"/>
  <c r="F57"/>
  <c r="I46"/>
  <c r="L46"/>
  <c r="K46"/>
  <c r="J46"/>
  <c r="D28"/>
  <c r="F28"/>
  <c r="L27"/>
  <c r="K27"/>
  <c r="J27"/>
  <c r="I23"/>
  <c r="L23"/>
  <c r="K23"/>
  <c r="J23"/>
  <c r="F19"/>
  <c r="D19"/>
  <c r="G66" l="1"/>
  <c r="I66" s="1"/>
  <c r="E66"/>
  <c r="H66" s="1"/>
  <c r="E57"/>
  <c r="H57" s="1"/>
  <c r="G57"/>
  <c r="D47"/>
  <c r="F47"/>
  <c r="G28"/>
  <c r="I28" s="1"/>
  <c r="E28"/>
  <c r="H28" s="1"/>
  <c r="E19"/>
  <c r="H19" s="1"/>
  <c r="G19"/>
  <c r="F67" l="1"/>
  <c r="D67"/>
  <c r="J66"/>
  <c r="L66"/>
  <c r="K66"/>
  <c r="K57"/>
  <c r="L57"/>
  <c r="J57"/>
  <c r="I57"/>
  <c r="G47"/>
  <c r="I47" s="1"/>
  <c r="E47"/>
  <c r="H47" s="1"/>
  <c r="J28"/>
  <c r="L28"/>
  <c r="K28"/>
  <c r="L19"/>
  <c r="K19"/>
  <c r="J19"/>
  <c r="I19"/>
  <c r="G67" l="1"/>
  <c r="I67" s="1"/>
  <c r="E67"/>
  <c r="H67" s="1"/>
  <c r="F58"/>
  <c r="D58"/>
  <c r="F48"/>
  <c r="D48"/>
  <c r="J47"/>
  <c r="L47"/>
  <c r="K47"/>
  <c r="L67" l="1"/>
  <c r="K67"/>
  <c r="J67"/>
  <c r="E58"/>
  <c r="H58" s="1"/>
  <c r="G58"/>
  <c r="G48"/>
  <c r="I48" s="1"/>
  <c r="E48"/>
  <c r="H48" s="1"/>
  <c r="K58" l="1"/>
  <c r="J58"/>
  <c r="L58"/>
  <c r="I58"/>
  <c r="D49"/>
  <c r="F49"/>
  <c r="L48"/>
  <c r="K48"/>
  <c r="J48"/>
  <c r="D59" l="1"/>
  <c r="F59"/>
  <c r="G49"/>
  <c r="I49" s="1"/>
  <c r="E49"/>
  <c r="H49" s="1"/>
  <c r="E59" l="1"/>
  <c r="H59" s="1"/>
  <c r="G59"/>
  <c r="F50"/>
  <c r="D50"/>
  <c r="J49"/>
  <c r="L49"/>
  <c r="K49"/>
  <c r="K59" l="1"/>
  <c r="L59"/>
  <c r="J59"/>
  <c r="I59"/>
  <c r="G50"/>
  <c r="I50" s="1"/>
  <c r="E50"/>
  <c r="H50" s="1"/>
  <c r="D60" l="1"/>
  <c r="F60"/>
  <c r="D51"/>
  <c r="F51"/>
  <c r="L50"/>
  <c r="K50"/>
  <c r="J50"/>
  <c r="E60" l="1"/>
  <c r="H60" s="1"/>
  <c r="G60"/>
  <c r="I60" s="1"/>
  <c r="G51"/>
  <c r="I51" s="1"/>
  <c r="E51"/>
  <c r="H51" s="1"/>
  <c r="K60" l="1"/>
  <c r="L60"/>
  <c r="J60"/>
  <c r="D61"/>
  <c r="F61"/>
  <c r="F52"/>
  <c r="D52"/>
  <c r="J51"/>
  <c r="L51"/>
  <c r="K51"/>
  <c r="E61" l="1"/>
  <c r="H61" s="1"/>
  <c r="G61"/>
  <c r="G52"/>
  <c r="I52" s="1"/>
  <c r="E52"/>
  <c r="H52" s="1"/>
  <c r="K61" l="1"/>
  <c r="L61"/>
  <c r="J61"/>
  <c r="I61"/>
  <c r="L52"/>
  <c r="K52"/>
  <c r="J52"/>
</calcChain>
</file>

<file path=xl/sharedStrings.xml><?xml version="1.0" encoding="utf-8"?>
<sst xmlns="http://schemas.openxmlformats.org/spreadsheetml/2006/main" count="70" uniqueCount="21">
  <si>
    <t>a</t>
  </si>
  <si>
    <t>x</t>
  </si>
  <si>
    <t>b</t>
  </si>
  <si>
    <t>f(a)</t>
  </si>
  <si>
    <t>f(x)</t>
  </si>
  <si>
    <t>f(a)*f(x)</t>
  </si>
  <si>
    <t>Точность 10^(-3)</t>
  </si>
  <si>
    <t>Точность1</t>
  </si>
  <si>
    <t>Точность2</t>
  </si>
  <si>
    <t>Точность3</t>
  </si>
  <si>
    <t>Точность 10^(-6)</t>
  </si>
  <si>
    <t>Точность 10^(-9)</t>
  </si>
  <si>
    <t>Итерация</t>
  </si>
  <si>
    <t>Уравнение: x^2 = tg(0,4x + 0,4)</t>
  </si>
  <si>
    <t>Уравнение: x^3 - 0,1x^2 + 0,4x - 1,5 = 0</t>
  </si>
  <si>
    <t>f'(x)</t>
  </si>
  <si>
    <t>f(b)</t>
  </si>
  <si>
    <t>d</t>
  </si>
  <si>
    <t>работает метод половинного деления, так как досчтигает нужной точности за большее количество итераций. Методы касательных и</t>
  </si>
  <si>
    <t>хорд по скорости работают примерно одинакого, но в общем случае метод касательных немного быстрее.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</si>
  <si>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после уточнения корней двух уравнений тремя различными методами, можно сделать вывод, что медленнее остальных 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</si>
</sst>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7"/>
  <sheetViews>
    <sheetView zoomScale="145" zoomScaleNormal="145" workbookViewId="0">
      <selection activeCell="C10" sqref="C10"/>
    </sheetView>
  </sheetViews>
  <sheetFormatPr defaultRowHeight="15"/>
  <cols>
    <col min="1" max="1" width="14.85546875" customWidth="1"/>
    <col min="2" max="2" width="13.28515625" customWidth="1"/>
    <col min="10" max="11" width="15.42578125" customWidth="1"/>
    <col min="12" max="12" width="15.5703125" customWidth="1"/>
  </cols>
  <sheetData>
    <row r="1" spans="1:13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3">
      <c r="A3" t="s">
        <v>7</v>
      </c>
      <c r="B3">
        <v>1E-3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10</v>
      </c>
      <c r="L3" t="s">
        <v>11</v>
      </c>
      <c r="M3" t="s">
        <v>12</v>
      </c>
    </row>
    <row r="4" spans="1:13">
      <c r="A4" t="s">
        <v>8</v>
      </c>
      <c r="B4">
        <v>9.9999999999999995E-7</v>
      </c>
      <c r="D4">
        <v>1</v>
      </c>
      <c r="E4">
        <f>(D4+F4)/2</f>
        <v>1.5</v>
      </c>
      <c r="F4">
        <v>2</v>
      </c>
      <c r="G4">
        <f>D4^3-0.1*D4^2+0.4*D4-1.5</f>
        <v>-0.19999999999999996</v>
      </c>
      <c r="H4">
        <f>E4^3-0.1*E4^2+0.4*E4-1.5</f>
        <v>2.25</v>
      </c>
      <c r="I4">
        <f>G4*H4</f>
        <v>-0.4499999999999999</v>
      </c>
      <c r="J4" s="1" t="str">
        <f>IF(ABS(H4)&lt;$B$3, "да", "нет")</f>
        <v>нет</v>
      </c>
      <c r="K4" s="1" t="str">
        <f>IF(ABS(H4)&lt;$B$4, "да", "нет")</f>
        <v>нет</v>
      </c>
      <c r="L4" s="1" t="str">
        <f>IF(ABS(H4)&lt;$B$5, "да", "нет")</f>
        <v>нет</v>
      </c>
      <c r="M4" s="1">
        <v>1</v>
      </c>
    </row>
    <row r="5" spans="1:13">
      <c r="A5" t="s">
        <v>9</v>
      </c>
      <c r="B5">
        <v>1.0000000000000001E-9</v>
      </c>
      <c r="D5">
        <f>IF(I4&lt;0, D4,E4)</f>
        <v>1</v>
      </c>
      <c r="E5">
        <f>(D5+F5)/2</f>
        <v>1.25</v>
      </c>
      <c r="F5">
        <f>IF(I4&lt;0,E4,F4)</f>
        <v>1.5</v>
      </c>
      <c r="G5">
        <f>D5^3-0.1*D5^2+0.4*D5-1.5</f>
        <v>-0.19999999999999996</v>
      </c>
      <c r="H5">
        <f>E5^3-0.1*E5^2+0.4*E5-1.5</f>
        <v>0.796875</v>
      </c>
      <c r="I5">
        <f>G5*H5</f>
        <v>-0.15937499999999996</v>
      </c>
      <c r="J5" s="1" t="str">
        <f>IF(ABS(H5)&lt;$B$3, "да", "нет")</f>
        <v>нет</v>
      </c>
      <c r="K5" s="1" t="str">
        <f>IF(ABS(H5)&lt;$B$4, "да", "нет")</f>
        <v>нет</v>
      </c>
      <c r="L5" s="1" t="str">
        <f>IF(ABS(H5)&lt;$B$5, "да", "нет")</f>
        <v>нет</v>
      </c>
      <c r="M5" s="1">
        <f>M4+1</f>
        <v>2</v>
      </c>
    </row>
    <row r="6" spans="1:13">
      <c r="D6">
        <f t="shared" ref="D6:D7" si="0">IF(I5&lt;0, D5,E5)</f>
        <v>1</v>
      </c>
      <c r="E6">
        <f t="shared" ref="E6:E34" si="1">(D6+F6)/2</f>
        <v>1.125</v>
      </c>
      <c r="F6">
        <f t="shared" ref="F6:F7" si="2">IF(I5&lt;0,E5,F5)</f>
        <v>1.25</v>
      </c>
      <c r="G6">
        <f t="shared" ref="G6:G7" si="3">D6^3-0.1*D6^2+0.4*D6-1.5</f>
        <v>-0.19999999999999996</v>
      </c>
      <c r="H6">
        <f t="shared" ref="H6:H7" si="4">E6^3-0.1*E6^2+0.4*E6-1.5</f>
        <v>0.24726562500000004</v>
      </c>
      <c r="I6">
        <f t="shared" ref="I6:I7" si="5">G6*H6</f>
        <v>-4.9453125000000001E-2</v>
      </c>
      <c r="J6" s="1" t="str">
        <f t="shared" ref="J6:J7" si="6">IF(ABS(H6)&lt;$B$3, "да", "нет")</f>
        <v>нет</v>
      </c>
      <c r="K6" s="1" t="str">
        <f t="shared" ref="K6:K7" si="7">IF(ABS(H6)&lt;$B$4, "да", "нет")</f>
        <v>нет</v>
      </c>
      <c r="L6" s="1" t="str">
        <f t="shared" ref="L6:L7" si="8">IF(ABS(H6)&lt;$B$5, "да", "нет")</f>
        <v>нет</v>
      </c>
      <c r="M6" s="1">
        <f t="shared" ref="M6:M34" si="9">M5+1</f>
        <v>3</v>
      </c>
    </row>
    <row r="7" spans="1:13">
      <c r="D7">
        <f t="shared" si="0"/>
        <v>1</v>
      </c>
      <c r="E7">
        <f t="shared" si="1"/>
        <v>1.0625</v>
      </c>
      <c r="F7">
        <f t="shared" si="2"/>
        <v>1.125</v>
      </c>
      <c r="G7">
        <f t="shared" si="3"/>
        <v>-0.19999999999999996</v>
      </c>
      <c r="H7">
        <f t="shared" si="4"/>
        <v>1.1572265625000133E-2</v>
      </c>
      <c r="I7">
        <f t="shared" si="5"/>
        <v>-2.3144531250000261E-3</v>
      </c>
      <c r="J7" s="1" t="str">
        <f t="shared" si="6"/>
        <v>нет</v>
      </c>
      <c r="K7" s="1" t="str">
        <f t="shared" si="7"/>
        <v>нет</v>
      </c>
      <c r="L7" s="1" t="str">
        <f t="shared" si="8"/>
        <v>нет</v>
      </c>
      <c r="M7" s="1">
        <f t="shared" si="9"/>
        <v>4</v>
      </c>
    </row>
    <row r="8" spans="1:13">
      <c r="D8">
        <f t="shared" ref="D8:D10" si="10">IF(I7&lt;0, D7,E7)</f>
        <v>1</v>
      </c>
      <c r="E8">
        <f t="shared" si="1"/>
        <v>1.03125</v>
      </c>
      <c r="F8">
        <f t="shared" ref="F8:F10" si="11">IF(I7&lt;0,E7,F7)</f>
        <v>1.0625</v>
      </c>
      <c r="G8">
        <f t="shared" ref="G8:G10" si="12">D8^3-0.1*D8^2+0.4*D8-1.5</f>
        <v>-0.19999999999999996</v>
      </c>
      <c r="H8">
        <f t="shared" ref="H8:H10" si="13">E8^3-0.1*E8^2+0.4*E8-1.5</f>
        <v>-9.7137451171875E-2</v>
      </c>
      <c r="I8">
        <f t="shared" ref="I8:I10" si="14">G8*H8</f>
        <v>1.9427490234374997E-2</v>
      </c>
      <c r="J8" s="1" t="str">
        <f t="shared" ref="J8:J10" si="15">IF(ABS(H8)&lt;$B$3, "да", "нет")</f>
        <v>нет</v>
      </c>
      <c r="K8" s="1" t="str">
        <f t="shared" ref="K8:K10" si="16">IF(ABS(H8)&lt;$B$4, "да", "нет")</f>
        <v>нет</v>
      </c>
      <c r="L8" s="1" t="str">
        <f t="shared" ref="L8:L10" si="17">IF(ABS(H8)&lt;$B$5, "да", "нет")</f>
        <v>нет</v>
      </c>
      <c r="M8" s="1">
        <f t="shared" si="9"/>
        <v>5</v>
      </c>
    </row>
    <row r="9" spans="1:13">
      <c r="D9">
        <f t="shared" si="10"/>
        <v>1.03125</v>
      </c>
      <c r="E9">
        <f t="shared" si="1"/>
        <v>1.046875</v>
      </c>
      <c r="F9">
        <f t="shared" si="11"/>
        <v>1.0625</v>
      </c>
      <c r="G9">
        <f t="shared" si="12"/>
        <v>-9.7137451171875E-2</v>
      </c>
      <c r="H9">
        <f t="shared" si="13"/>
        <v>-4.3524932861328081E-2</v>
      </c>
      <c r="I9">
        <f t="shared" si="14"/>
        <v>4.2279010405763939E-3</v>
      </c>
      <c r="J9" s="1" t="str">
        <f t="shared" si="15"/>
        <v>нет</v>
      </c>
      <c r="K9" s="1" t="str">
        <f t="shared" si="16"/>
        <v>нет</v>
      </c>
      <c r="L9" s="1" t="str">
        <f t="shared" si="17"/>
        <v>нет</v>
      </c>
      <c r="M9" s="1">
        <f t="shared" si="9"/>
        <v>6</v>
      </c>
    </row>
    <row r="10" spans="1:13">
      <c r="D10">
        <f t="shared" si="10"/>
        <v>1.046875</v>
      </c>
      <c r="E10">
        <f t="shared" si="1"/>
        <v>1.0546875</v>
      </c>
      <c r="F10">
        <f t="shared" si="11"/>
        <v>1.0625</v>
      </c>
      <c r="G10">
        <f t="shared" si="12"/>
        <v>-4.3524932861328081E-2</v>
      </c>
      <c r="H10">
        <f t="shared" si="13"/>
        <v>-1.6163349151611328E-2</v>
      </c>
      <c r="I10">
        <f t="shared" si="14"/>
        <v>7.0350868663808725E-4</v>
      </c>
      <c r="J10" s="1" t="str">
        <f t="shared" si="15"/>
        <v>нет</v>
      </c>
      <c r="K10" s="1" t="str">
        <f t="shared" si="16"/>
        <v>нет</v>
      </c>
      <c r="L10" s="1" t="str">
        <f t="shared" si="17"/>
        <v>нет</v>
      </c>
      <c r="M10" s="1">
        <f t="shared" si="9"/>
        <v>7</v>
      </c>
    </row>
    <row r="11" spans="1:13">
      <c r="D11">
        <f t="shared" ref="D11:D13" si="18">IF(I10&lt;0, D10,E10)</f>
        <v>1.0546875</v>
      </c>
      <c r="E11">
        <f t="shared" si="1"/>
        <v>1.05859375</v>
      </c>
      <c r="F11">
        <f t="shared" ref="F11:F13" si="19">IF(I10&lt;0,E10,F10)</f>
        <v>1.0625</v>
      </c>
      <c r="G11">
        <f t="shared" ref="G11:G13" si="20">D11^3-0.1*D11^2+0.4*D11-1.5</f>
        <v>-1.6163349151611328E-2</v>
      </c>
      <c r="H11">
        <f t="shared" ref="H11:H13" si="21">E11^3-0.1*E11^2+0.4*E11-1.5</f>
        <v>-2.3424744606019843E-3</v>
      </c>
      <c r="I11">
        <f t="shared" ref="I11:I13" si="22">G11*H11</f>
        <v>3.7862232585442284E-5</v>
      </c>
      <c r="J11" s="1" t="str">
        <f t="shared" ref="J11:J13" si="23">IF(ABS(H11)&lt;$B$3, "да", "нет")</f>
        <v>нет</v>
      </c>
      <c r="K11" s="1" t="str">
        <f t="shared" ref="K11:K13" si="24">IF(ABS(H11)&lt;$B$4, "да", "нет")</f>
        <v>нет</v>
      </c>
      <c r="L11" s="1" t="str">
        <f t="shared" ref="L11:L13" si="25">IF(ABS(H11)&lt;$B$5, "да", "нет")</f>
        <v>нет</v>
      </c>
      <c r="M11" s="1">
        <f t="shared" si="9"/>
        <v>8</v>
      </c>
    </row>
    <row r="12" spans="1:13">
      <c r="D12">
        <f t="shared" si="18"/>
        <v>1.05859375</v>
      </c>
      <c r="E12">
        <f t="shared" si="1"/>
        <v>1.060546875</v>
      </c>
      <c r="F12">
        <f t="shared" si="19"/>
        <v>1.0625</v>
      </c>
      <c r="G12">
        <f t="shared" si="20"/>
        <v>-2.3424744606019843E-3</v>
      </c>
      <c r="H12">
        <f t="shared" si="21"/>
        <v>4.6031400561332703E-3</v>
      </c>
      <c r="I12">
        <f t="shared" si="22"/>
        <v>-1.078273802006617E-5</v>
      </c>
      <c r="J12" s="1" t="str">
        <f t="shared" si="23"/>
        <v>нет</v>
      </c>
      <c r="K12" s="1" t="str">
        <f t="shared" si="24"/>
        <v>нет</v>
      </c>
      <c r="L12" s="1" t="str">
        <f t="shared" si="25"/>
        <v>нет</v>
      </c>
      <c r="M12" s="1">
        <f t="shared" si="9"/>
        <v>9</v>
      </c>
    </row>
    <row r="13" spans="1:13">
      <c r="D13">
        <f t="shared" si="18"/>
        <v>1.05859375</v>
      </c>
      <c r="E13">
        <f t="shared" si="1"/>
        <v>1.0595703125</v>
      </c>
      <c r="F13">
        <f t="shared" si="19"/>
        <v>1.060546875</v>
      </c>
      <c r="G13">
        <f t="shared" si="20"/>
        <v>-2.3424744606019843E-3</v>
      </c>
      <c r="H13">
        <f t="shared" si="21"/>
        <v>1.1273967102169991E-3</v>
      </c>
      <c r="I13">
        <f t="shared" si="22"/>
        <v>-2.6408980006500164E-6</v>
      </c>
      <c r="J13" s="1" t="str">
        <f t="shared" si="23"/>
        <v>нет</v>
      </c>
      <c r="K13" s="1" t="str">
        <f t="shared" si="24"/>
        <v>нет</v>
      </c>
      <c r="L13" s="1" t="str">
        <f t="shared" si="25"/>
        <v>нет</v>
      </c>
      <c r="M13" s="1">
        <f t="shared" si="9"/>
        <v>10</v>
      </c>
    </row>
    <row r="14" spans="1:13">
      <c r="D14">
        <f t="shared" ref="D14:D19" si="26">IF(I13&lt;0, D13,E13)</f>
        <v>1.05859375</v>
      </c>
      <c r="E14">
        <f t="shared" si="1"/>
        <v>1.05908203125</v>
      </c>
      <c r="F14">
        <f t="shared" ref="F14:F19" si="27">IF(I13&lt;0,E13,F13)</f>
        <v>1.0595703125</v>
      </c>
      <c r="G14">
        <f t="shared" ref="G14:G19" si="28">D14^3-0.1*D14^2+0.4*D14-1.5</f>
        <v>-2.3424744606019843E-3</v>
      </c>
      <c r="H14">
        <f t="shared" ref="H14:H19" si="29">E14^3-0.1*E14^2+0.4*E14-1.5</f>
        <v>-6.0827254783357709E-4</v>
      </c>
      <c r="I14">
        <f t="shared" ref="I14:I19" si="30">G14*H14</f>
        <v>1.4248629083854532E-6</v>
      </c>
      <c r="J14" s="1" t="str">
        <f t="shared" ref="J14:J19" si="31">IF(ABS(H14)&lt;$B$3, "да", "нет")</f>
        <v>да</v>
      </c>
      <c r="K14" s="1" t="str">
        <f t="shared" ref="K14:K19" si="32">IF(ABS(H14)&lt;$B$4, "да", "нет")</f>
        <v>нет</v>
      </c>
      <c r="L14" s="1" t="str">
        <f t="shared" ref="L14:L19" si="33">IF(ABS(H14)&lt;$B$5, "да", "нет")</f>
        <v>нет</v>
      </c>
      <c r="M14" s="1">
        <f t="shared" si="9"/>
        <v>11</v>
      </c>
    </row>
    <row r="15" spans="1:13">
      <c r="D15">
        <f t="shared" si="26"/>
        <v>1.05908203125</v>
      </c>
      <c r="E15">
        <f t="shared" si="1"/>
        <v>1.059326171875</v>
      </c>
      <c r="F15">
        <f t="shared" si="27"/>
        <v>1.0595703125</v>
      </c>
      <c r="G15">
        <f t="shared" si="28"/>
        <v>-6.0827254783357709E-4</v>
      </c>
      <c r="H15">
        <f t="shared" si="29"/>
        <v>2.5937861937563866E-4</v>
      </c>
      <c r="I15">
        <f t="shared" si="30"/>
        <v>-1.5777289366117536E-7</v>
      </c>
      <c r="J15" s="1" t="str">
        <f t="shared" si="31"/>
        <v>да</v>
      </c>
      <c r="K15" s="1" t="str">
        <f t="shared" si="32"/>
        <v>нет</v>
      </c>
      <c r="L15" s="1" t="str">
        <f t="shared" si="33"/>
        <v>нет</v>
      </c>
      <c r="M15" s="1">
        <f t="shared" si="9"/>
        <v>12</v>
      </c>
    </row>
    <row r="16" spans="1:13">
      <c r="D16">
        <f t="shared" si="26"/>
        <v>1.05908203125</v>
      </c>
      <c r="E16">
        <f t="shared" si="1"/>
        <v>1.0592041015625</v>
      </c>
      <c r="F16">
        <f t="shared" si="27"/>
        <v>1.059326171875</v>
      </c>
      <c r="G16">
        <f t="shared" si="28"/>
        <v>-6.0827254783357709E-4</v>
      </c>
      <c r="H16">
        <f t="shared" si="29"/>
        <v>-1.7449282422621337E-4</v>
      </c>
      <c r="I16">
        <f t="shared" si="30"/>
        <v>1.0613919477075534E-7</v>
      </c>
      <c r="J16" s="1" t="str">
        <f t="shared" si="31"/>
        <v>да</v>
      </c>
      <c r="K16" s="1" t="str">
        <f t="shared" si="32"/>
        <v>нет</v>
      </c>
      <c r="L16" s="1" t="str">
        <f t="shared" si="33"/>
        <v>нет</v>
      </c>
      <c r="M16" s="1">
        <f t="shared" si="9"/>
        <v>13</v>
      </c>
    </row>
    <row r="17" spans="4:13">
      <c r="D17">
        <f t="shared" si="26"/>
        <v>1.0592041015625</v>
      </c>
      <c r="E17">
        <f t="shared" si="1"/>
        <v>1.05926513671875</v>
      </c>
      <c r="F17">
        <f t="shared" si="27"/>
        <v>1.059326171875</v>
      </c>
      <c r="G17">
        <f t="shared" si="28"/>
        <v>-1.7449282422621337E-4</v>
      </c>
      <c r="H17">
        <f t="shared" si="29"/>
        <v>4.2431431893419358E-5</v>
      </c>
      <c r="I17">
        <f t="shared" si="30"/>
        <v>-7.4039803870449678E-9</v>
      </c>
      <c r="J17" s="1" t="str">
        <f t="shared" si="31"/>
        <v>да</v>
      </c>
      <c r="K17" s="1" t="str">
        <f t="shared" si="32"/>
        <v>нет</v>
      </c>
      <c r="L17" s="1" t="str">
        <f t="shared" si="33"/>
        <v>нет</v>
      </c>
      <c r="M17" s="1">
        <f t="shared" si="9"/>
        <v>14</v>
      </c>
    </row>
    <row r="18" spans="4:13">
      <c r="D18">
        <f t="shared" si="26"/>
        <v>1.0592041015625</v>
      </c>
      <c r="E18">
        <f t="shared" si="1"/>
        <v>1.059234619140625</v>
      </c>
      <c r="F18">
        <f t="shared" si="27"/>
        <v>1.05926513671875</v>
      </c>
      <c r="G18">
        <f t="shared" si="28"/>
        <v>-1.7449282422621337E-4</v>
      </c>
      <c r="H18">
        <f t="shared" si="29"/>
        <v>-6.6033562501344178E-5</v>
      </c>
      <c r="I18">
        <f t="shared" si="30"/>
        <v>1.1522382814577725E-8</v>
      </c>
      <c r="J18" s="1" t="str">
        <f t="shared" si="31"/>
        <v>да</v>
      </c>
      <c r="K18" s="1" t="str">
        <f t="shared" si="32"/>
        <v>нет</v>
      </c>
      <c r="L18" s="1" t="str">
        <f t="shared" si="33"/>
        <v>нет</v>
      </c>
      <c r="M18" s="1">
        <f t="shared" si="9"/>
        <v>15</v>
      </c>
    </row>
    <row r="19" spans="4:13">
      <c r="D19">
        <f t="shared" si="26"/>
        <v>1.059234619140625</v>
      </c>
      <c r="E19">
        <f t="shared" si="1"/>
        <v>1.0592498779296875</v>
      </c>
      <c r="F19">
        <f t="shared" si="27"/>
        <v>1.05926513671875</v>
      </c>
      <c r="G19">
        <f t="shared" si="28"/>
        <v>-6.6033562501344178E-5</v>
      </c>
      <c r="H19">
        <f t="shared" si="29"/>
        <v>-1.1801781898412855E-5</v>
      </c>
      <c r="I19">
        <f t="shared" si="30"/>
        <v>7.7931370261607761E-10</v>
      </c>
      <c r="J19" s="1" t="str">
        <f t="shared" si="31"/>
        <v>да</v>
      </c>
      <c r="K19" s="1" t="str">
        <f t="shared" si="32"/>
        <v>нет</v>
      </c>
      <c r="L19" s="1" t="str">
        <f t="shared" si="33"/>
        <v>нет</v>
      </c>
      <c r="M19" s="1">
        <f t="shared" si="9"/>
        <v>16</v>
      </c>
    </row>
    <row r="20" spans="4:13">
      <c r="D20">
        <f t="shared" ref="D20:D23" si="34">IF(I19&lt;0, D19,E19)</f>
        <v>1.0592498779296875</v>
      </c>
      <c r="E20">
        <f t="shared" si="1"/>
        <v>1.0592575073242187</v>
      </c>
      <c r="F20">
        <f t="shared" ref="F20:F23" si="35">IF(I19&lt;0,E19,F19)</f>
        <v>1.05926513671875</v>
      </c>
      <c r="G20">
        <f t="shared" ref="G20:G23" si="36">D20^3-0.1*D20^2+0.4*D20-1.5</f>
        <v>-1.1801781898412855E-5</v>
      </c>
      <c r="H20">
        <f t="shared" ref="H20:H23" si="37">E20^3-0.1*E20^2+0.4*E20-1.5</f>
        <v>1.531464584769715E-5</v>
      </c>
      <c r="I20">
        <f t="shared" ref="I20:I23" si="38">G20*H20</f>
        <v>-1.8074011014595582E-10</v>
      </c>
      <c r="J20" s="1" t="str">
        <f t="shared" ref="J20:J23" si="39">IF(ABS(H20)&lt;$B$3, "да", "нет")</f>
        <v>да</v>
      </c>
      <c r="K20" s="1" t="str">
        <f t="shared" ref="K20:K23" si="40">IF(ABS(H20)&lt;$B$4, "да", "нет")</f>
        <v>нет</v>
      </c>
      <c r="L20" s="1" t="str">
        <f t="shared" ref="L20:L23" si="41">IF(ABS(H20)&lt;$B$5, "да", "нет")</f>
        <v>нет</v>
      </c>
      <c r="M20" s="1">
        <f t="shared" si="9"/>
        <v>17</v>
      </c>
    </row>
    <row r="21" spans="4:13">
      <c r="D21">
        <f t="shared" si="34"/>
        <v>1.0592498779296875</v>
      </c>
      <c r="E21">
        <f t="shared" si="1"/>
        <v>1.0592536926269531</v>
      </c>
      <c r="F21">
        <f t="shared" si="35"/>
        <v>1.0592575073242187</v>
      </c>
      <c r="G21">
        <f t="shared" si="36"/>
        <v>-1.1801781898412855E-5</v>
      </c>
      <c r="H21">
        <f t="shared" si="37"/>
        <v>1.7563871872461334E-6</v>
      </c>
      <c r="I21">
        <f t="shared" si="38"/>
        <v>-2.0728498513045687E-11</v>
      </c>
      <c r="J21" s="1" t="str">
        <f t="shared" si="39"/>
        <v>да</v>
      </c>
      <c r="K21" s="1" t="str">
        <f t="shared" si="40"/>
        <v>нет</v>
      </c>
      <c r="L21" s="1" t="str">
        <f t="shared" si="41"/>
        <v>нет</v>
      </c>
      <c r="M21" s="1">
        <f t="shared" si="9"/>
        <v>18</v>
      </c>
    </row>
    <row r="22" spans="4:13">
      <c r="D22">
        <f t="shared" si="34"/>
        <v>1.0592498779296875</v>
      </c>
      <c r="E22">
        <f t="shared" si="1"/>
        <v>1.0592517852783203</v>
      </c>
      <c r="F22">
        <f t="shared" si="35"/>
        <v>1.0592536926269531</v>
      </c>
      <c r="G22">
        <f t="shared" si="36"/>
        <v>-1.1801781898412855E-5</v>
      </c>
      <c r="H22">
        <f t="shared" si="37"/>
        <v>-5.0227085526266535E-6</v>
      </c>
      <c r="I22">
        <f t="shared" si="38"/>
        <v>5.9276910877392674E-11</v>
      </c>
      <c r="J22" s="1" t="str">
        <f t="shared" si="39"/>
        <v>да</v>
      </c>
      <c r="K22" s="1" t="str">
        <f t="shared" si="40"/>
        <v>нет</v>
      </c>
      <c r="L22" s="1" t="str">
        <f t="shared" si="41"/>
        <v>нет</v>
      </c>
      <c r="M22" s="1">
        <f t="shared" si="9"/>
        <v>19</v>
      </c>
    </row>
    <row r="23" spans="4:13">
      <c r="D23">
        <f t="shared" si="34"/>
        <v>1.0592517852783203</v>
      </c>
      <c r="E23">
        <f t="shared" si="1"/>
        <v>1.0592527389526367</v>
      </c>
      <c r="F23">
        <f t="shared" si="35"/>
        <v>1.0592536926269531</v>
      </c>
      <c r="G23">
        <f t="shared" si="36"/>
        <v>-5.0227085526266535E-6</v>
      </c>
      <c r="H23">
        <f t="shared" si="37"/>
        <v>-1.6331634815625051E-6</v>
      </c>
      <c r="I23">
        <f t="shared" si="38"/>
        <v>8.2029041866815158E-12</v>
      </c>
      <c r="J23" s="1" t="str">
        <f t="shared" si="39"/>
        <v>да</v>
      </c>
      <c r="K23" s="1" t="str">
        <f t="shared" si="40"/>
        <v>нет</v>
      </c>
      <c r="L23" s="1" t="str">
        <f t="shared" si="41"/>
        <v>нет</v>
      </c>
      <c r="M23" s="1">
        <f t="shared" si="9"/>
        <v>20</v>
      </c>
    </row>
    <row r="24" spans="4:13">
      <c r="D24">
        <f t="shared" ref="D24:D28" si="42">IF(I23&lt;0, D23,E23)</f>
        <v>1.0592527389526367</v>
      </c>
      <c r="E24">
        <f t="shared" si="1"/>
        <v>1.0592532157897949</v>
      </c>
      <c r="F24">
        <f t="shared" ref="F24:F28" si="43">IF(I23&lt;0,E23,F23)</f>
        <v>1.0592536926269531</v>
      </c>
      <c r="G24">
        <f t="shared" ref="G24:G28" si="44">D24^3-0.1*D24^2+0.4*D24-1.5</f>
        <v>-1.6331634815625051E-6</v>
      </c>
      <c r="H24">
        <f t="shared" ref="H24:H28" si="45">E24^3-0.1*E24^2+0.4*E24-1.5</f>
        <v>6.1611152846197115E-8</v>
      </c>
      <c r="I24">
        <f t="shared" ref="I24:I28" si="46">G24*H24</f>
        <v>-1.0062108488537493E-13</v>
      </c>
      <c r="J24" s="1" t="str">
        <f t="shared" ref="J24:J28" si="47">IF(ABS(H24)&lt;$B$3, "да", "нет")</f>
        <v>да</v>
      </c>
      <c r="K24" s="1" t="str">
        <f t="shared" ref="K24:K28" si="48">IF(ABS(H24)&lt;$B$4, "да", "нет")</f>
        <v>да</v>
      </c>
      <c r="L24" s="1" t="str">
        <f t="shared" ref="L24:L28" si="49">IF(ABS(H24)&lt;$B$5, "да", "нет")</f>
        <v>нет</v>
      </c>
      <c r="M24" s="1">
        <f t="shared" si="9"/>
        <v>21</v>
      </c>
    </row>
    <row r="25" spans="4:13">
      <c r="D25">
        <f t="shared" si="42"/>
        <v>1.0592527389526367</v>
      </c>
      <c r="E25">
        <f t="shared" si="1"/>
        <v>1.0592529773712158</v>
      </c>
      <c r="F25">
        <f t="shared" si="43"/>
        <v>1.0592532157897949</v>
      </c>
      <c r="G25">
        <f t="shared" si="44"/>
        <v>-1.6331634815625051E-6</v>
      </c>
      <c r="H25">
        <f t="shared" si="45"/>
        <v>-7.8577633955134729E-7</v>
      </c>
      <c r="I25">
        <f t="shared" si="46"/>
        <v>1.2833012224311196E-12</v>
      </c>
      <c r="J25" s="1" t="str">
        <f t="shared" si="47"/>
        <v>да</v>
      </c>
      <c r="K25" s="1" t="str">
        <f t="shared" si="48"/>
        <v>да</v>
      </c>
      <c r="L25" s="1" t="str">
        <f t="shared" si="49"/>
        <v>нет</v>
      </c>
      <c r="M25" s="1">
        <f t="shared" si="9"/>
        <v>22</v>
      </c>
    </row>
    <row r="26" spans="4:13">
      <c r="D26">
        <f t="shared" si="42"/>
        <v>1.0592529773712158</v>
      </c>
      <c r="E26">
        <f t="shared" si="1"/>
        <v>1.0592530965805054</v>
      </c>
      <c r="F26">
        <f t="shared" si="43"/>
        <v>1.0592532157897949</v>
      </c>
      <c r="G26">
        <f t="shared" si="44"/>
        <v>-7.8577633955134729E-7</v>
      </c>
      <c r="H26">
        <f t="shared" si="45"/>
        <v>-3.6208263698433996E-7</v>
      </c>
      <c r="I26">
        <f t="shared" si="46"/>
        <v>2.8451596910465392E-13</v>
      </c>
      <c r="J26" s="1" t="str">
        <f t="shared" si="47"/>
        <v>да</v>
      </c>
      <c r="K26" s="1" t="str">
        <f t="shared" si="48"/>
        <v>да</v>
      </c>
      <c r="L26" s="1" t="str">
        <f t="shared" si="49"/>
        <v>нет</v>
      </c>
      <c r="M26" s="1">
        <f t="shared" si="9"/>
        <v>23</v>
      </c>
    </row>
    <row r="27" spans="4:13">
      <c r="D27">
        <f t="shared" si="42"/>
        <v>1.0592530965805054</v>
      </c>
      <c r="E27">
        <f t="shared" si="1"/>
        <v>1.0592531561851501</v>
      </c>
      <c r="F27">
        <f t="shared" si="43"/>
        <v>1.0592532157897949</v>
      </c>
      <c r="G27">
        <f t="shared" si="44"/>
        <v>-3.6208263698433996E-7</v>
      </c>
      <c r="H27">
        <f t="shared" si="45"/>
        <v>-1.5023575294925706E-7</v>
      </c>
      <c r="I27">
        <f t="shared" si="46"/>
        <v>5.4397757597194824E-14</v>
      </c>
      <c r="J27" s="1" t="str">
        <f t="shared" si="47"/>
        <v>да</v>
      </c>
      <c r="K27" s="1" t="str">
        <f t="shared" si="48"/>
        <v>да</v>
      </c>
      <c r="L27" s="1" t="str">
        <f t="shared" si="49"/>
        <v>нет</v>
      </c>
      <c r="M27" s="1">
        <f t="shared" si="9"/>
        <v>24</v>
      </c>
    </row>
    <row r="28" spans="4:13">
      <c r="D28">
        <f t="shared" si="42"/>
        <v>1.0592531561851501</v>
      </c>
      <c r="E28">
        <f t="shared" si="1"/>
        <v>1.0592531859874725</v>
      </c>
      <c r="F28">
        <f t="shared" si="43"/>
        <v>1.0592532157897949</v>
      </c>
      <c r="G28">
        <f t="shared" si="44"/>
        <v>-1.5023575294925706E-7</v>
      </c>
      <c r="H28">
        <f t="shared" si="45"/>
        <v>-4.4312302494020628E-8</v>
      </c>
      <c r="I28">
        <f t="shared" si="46"/>
        <v>6.6572921301044304E-15</v>
      </c>
      <c r="J28" s="1" t="str">
        <f t="shared" si="47"/>
        <v>да</v>
      </c>
      <c r="K28" s="1" t="str">
        <f t="shared" si="48"/>
        <v>да</v>
      </c>
      <c r="L28" s="1" t="str">
        <f t="shared" si="49"/>
        <v>нет</v>
      </c>
      <c r="M28" s="1">
        <f t="shared" si="9"/>
        <v>25</v>
      </c>
    </row>
    <row r="29" spans="4:13">
      <c r="D29">
        <f t="shared" ref="D29:D30" si="50">IF(I28&lt;0, D28,E28)</f>
        <v>1.0592531859874725</v>
      </c>
      <c r="E29">
        <f t="shared" si="1"/>
        <v>1.0592532008886337</v>
      </c>
      <c r="F29">
        <f t="shared" ref="F29:F30" si="51">IF(I28&lt;0,E28,F28)</f>
        <v>1.0592532157897949</v>
      </c>
      <c r="G29">
        <f t="shared" ref="G29:G30" si="52">D29^3-0.1*D29^2+0.4*D29-1.5</f>
        <v>-4.4312302494020628E-8</v>
      </c>
      <c r="H29">
        <f t="shared" ref="H29:H30" si="53">E29^3-0.1*E29^2+0.4*E29-1.5</f>
        <v>8.6494242879098238E-9</v>
      </c>
      <c r="I29">
        <f t="shared" ref="I29:I30" si="54">G29*H29</f>
        <v>-3.8327590544498908E-16</v>
      </c>
      <c r="J29" s="1" t="str">
        <f t="shared" ref="J29:J30" si="55">IF(ABS(H29)&lt;$B$3, "да", "нет")</f>
        <v>да</v>
      </c>
      <c r="K29" s="1" t="str">
        <f t="shared" ref="K29:K30" si="56">IF(ABS(H29)&lt;$B$4, "да", "нет")</f>
        <v>да</v>
      </c>
      <c r="L29" s="1" t="str">
        <f t="shared" ref="L29:L30" si="57">IF(ABS(H29)&lt;$B$5, "да", "нет")</f>
        <v>нет</v>
      </c>
      <c r="M29" s="1">
        <f t="shared" si="9"/>
        <v>26</v>
      </c>
    </row>
    <row r="30" spans="4:13">
      <c r="D30">
        <f t="shared" si="50"/>
        <v>1.0592531859874725</v>
      </c>
      <c r="E30">
        <f t="shared" si="1"/>
        <v>1.0592531934380531</v>
      </c>
      <c r="F30">
        <f t="shared" si="51"/>
        <v>1.0592532008886337</v>
      </c>
      <c r="G30">
        <f t="shared" si="52"/>
        <v>-4.4312302494020628E-8</v>
      </c>
      <c r="H30">
        <f t="shared" si="53"/>
        <v>-1.7831439214077704E-8</v>
      </c>
      <c r="I30">
        <f t="shared" si="54"/>
        <v>7.9015212835795274E-16</v>
      </c>
      <c r="J30" s="1" t="str">
        <f t="shared" si="55"/>
        <v>да</v>
      </c>
      <c r="K30" s="1" t="str">
        <f t="shared" si="56"/>
        <v>да</v>
      </c>
      <c r="L30" s="1" t="str">
        <f t="shared" si="57"/>
        <v>нет</v>
      </c>
      <c r="M30" s="1">
        <f t="shared" si="9"/>
        <v>27</v>
      </c>
    </row>
    <row r="31" spans="4:13">
      <c r="D31">
        <f t="shared" ref="D31:D32" si="58">IF(I30&lt;0, D30,E30)</f>
        <v>1.0592531934380531</v>
      </c>
      <c r="E31">
        <f t="shared" si="1"/>
        <v>1.0592531971633434</v>
      </c>
      <c r="F31">
        <f t="shared" ref="F31:F32" si="59">IF(I30&lt;0,E30,F30)</f>
        <v>1.0592532008886337</v>
      </c>
      <c r="G31">
        <f t="shared" ref="G31:G32" si="60">D31^3-0.1*D31^2+0.4*D31-1.5</f>
        <v>-1.7831439214077704E-8</v>
      </c>
      <c r="H31">
        <f t="shared" ref="H31:H32" si="61">E31^3-0.1*E31^2+0.4*E31-1.5</f>
        <v>-4.5910073520616379E-9</v>
      </c>
      <c r="I31">
        <f t="shared" ref="I31:I32" si="62">G31*H31</f>
        <v>8.1864268529670936E-17</v>
      </c>
      <c r="J31" s="1" t="str">
        <f t="shared" ref="J31:J32" si="63">IF(ABS(H31)&lt;$B$3, "да", "нет")</f>
        <v>да</v>
      </c>
      <c r="K31" s="1" t="str">
        <f t="shared" ref="K31:K32" si="64">IF(ABS(H31)&lt;$B$4, "да", "нет")</f>
        <v>да</v>
      </c>
      <c r="L31" s="1" t="str">
        <f t="shared" ref="L31:L32" si="65">IF(ABS(H31)&lt;$B$5, "да", "нет")</f>
        <v>нет</v>
      </c>
      <c r="M31" s="1">
        <f t="shared" si="9"/>
        <v>28</v>
      </c>
    </row>
    <row r="32" spans="4:13">
      <c r="D32">
        <f t="shared" si="58"/>
        <v>1.0592531971633434</v>
      </c>
      <c r="E32">
        <f t="shared" si="1"/>
        <v>1.0592531990259886</v>
      </c>
      <c r="F32">
        <f t="shared" si="59"/>
        <v>1.0592532008886337</v>
      </c>
      <c r="G32">
        <f t="shared" si="60"/>
        <v>-4.5910073520616379E-9</v>
      </c>
      <c r="H32">
        <f t="shared" si="61"/>
        <v>2.0292083569017905E-9</v>
      </c>
      <c r="I32">
        <f t="shared" si="62"/>
        <v>-9.3161104854010361E-18</v>
      </c>
      <c r="J32" s="1" t="str">
        <f t="shared" si="63"/>
        <v>да</v>
      </c>
      <c r="K32" s="1" t="str">
        <f t="shared" si="64"/>
        <v>да</v>
      </c>
      <c r="L32" s="1" t="str">
        <f t="shared" si="65"/>
        <v>нет</v>
      </c>
      <c r="M32" s="1">
        <f t="shared" si="9"/>
        <v>29</v>
      </c>
    </row>
    <row r="33" spans="1:13">
      <c r="D33">
        <f t="shared" ref="D33:D34" si="66">IF(I32&lt;0, D32,E32)</f>
        <v>1.0592531971633434</v>
      </c>
      <c r="E33">
        <f t="shared" si="1"/>
        <v>1.059253198094666</v>
      </c>
      <c r="F33">
        <f t="shared" ref="F33:F34" si="67">IF(I32&lt;0,E32,F32)</f>
        <v>1.0592531990259886</v>
      </c>
      <c r="G33">
        <f t="shared" ref="G33:G34" si="68">D33^3-0.1*D33^2+0.4*D33-1.5</f>
        <v>-4.5910073520616379E-9</v>
      </c>
      <c r="H33">
        <f t="shared" ref="H33:H34" si="69">E33^3-0.1*E33^2+0.4*E33-1.5</f>
        <v>-1.2808996086022262E-9</v>
      </c>
      <c r="I33">
        <f t="shared" ref="I33:I34" si="70">G33*H33</f>
        <v>5.8806195203456948E-18</v>
      </c>
      <c r="J33" s="1" t="str">
        <f t="shared" ref="J33:J34" si="71">IF(ABS(H33)&lt;$B$3, "да", "нет")</f>
        <v>да</v>
      </c>
      <c r="K33" s="1" t="str">
        <f t="shared" ref="K33:K34" si="72">IF(ABS(H33)&lt;$B$4, "да", "нет")</f>
        <v>да</v>
      </c>
      <c r="L33" s="1" t="str">
        <f t="shared" ref="L33:L34" si="73">IF(ABS(H33)&lt;$B$5, "да", "нет")</f>
        <v>нет</v>
      </c>
      <c r="M33" s="1">
        <f t="shared" si="9"/>
        <v>30</v>
      </c>
    </row>
    <row r="34" spans="1:13">
      <c r="D34">
        <f t="shared" si="66"/>
        <v>1.059253198094666</v>
      </c>
      <c r="E34">
        <f t="shared" si="1"/>
        <v>1.0592531985603273</v>
      </c>
      <c r="F34">
        <f t="shared" si="67"/>
        <v>1.0592531990259886</v>
      </c>
      <c r="G34">
        <f t="shared" si="68"/>
        <v>-1.2808996086022262E-9</v>
      </c>
      <c r="H34">
        <f t="shared" si="69"/>
        <v>3.7415448517208461E-10</v>
      </c>
      <c r="I34">
        <f t="shared" si="70"/>
        <v>-4.7925433361369061E-19</v>
      </c>
      <c r="J34" s="1" t="str">
        <f t="shared" si="71"/>
        <v>да</v>
      </c>
      <c r="K34" s="1" t="str">
        <f t="shared" si="72"/>
        <v>да</v>
      </c>
      <c r="L34" s="1" t="str">
        <f t="shared" si="73"/>
        <v>да</v>
      </c>
      <c r="M34" s="1">
        <f t="shared" si="9"/>
        <v>31</v>
      </c>
    </row>
    <row r="38" spans="1:13">
      <c r="A38" s="3" t="s">
        <v>13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D40" t="s">
        <v>0</v>
      </c>
      <c r="E40" t="s">
        <v>1</v>
      </c>
      <c r="F40" t="s">
        <v>2</v>
      </c>
      <c r="G40" t="s">
        <v>3</v>
      </c>
      <c r="H40" t="s">
        <v>4</v>
      </c>
      <c r="I40" t="s">
        <v>5</v>
      </c>
      <c r="J40" t="s">
        <v>6</v>
      </c>
      <c r="K40" t="s">
        <v>10</v>
      </c>
      <c r="L40" t="s">
        <v>11</v>
      </c>
      <c r="M40" t="s">
        <v>12</v>
      </c>
    </row>
    <row r="41" spans="1:13">
      <c r="D41">
        <v>1</v>
      </c>
      <c r="E41">
        <f>(D41+F41)/2</f>
        <v>1.5</v>
      </c>
      <c r="F41">
        <v>2</v>
      </c>
      <c r="G41">
        <f>D41^2 - TAN(0.4*D41 + 0.4)</f>
        <v>-2.9638557050364112E-2</v>
      </c>
      <c r="H41">
        <f>E41^2 - TAN(0.4*E41 + 0.4)</f>
        <v>0.69259227534509771</v>
      </c>
      <c r="I41">
        <f>G41*H41</f>
        <v>-2.0527435665457169E-2</v>
      </c>
      <c r="J41" t="str">
        <f>IF(ABS(H41)&lt;$B$3, "да", "нет")</f>
        <v>нет</v>
      </c>
      <c r="K41" t="str">
        <f>IF(ABS(H41)&lt;$B$4, "да", "нет")</f>
        <v>нет</v>
      </c>
      <c r="L41" t="str">
        <f>IF(ABS(H41)&lt;$B$5, "да", "нет")</f>
        <v>нет</v>
      </c>
      <c r="M41">
        <v>1</v>
      </c>
    </row>
    <row r="42" spans="1:13">
      <c r="D42">
        <f>IF(I41&lt;0,D41,E41)</f>
        <v>1</v>
      </c>
      <c r="E42">
        <f>(D42+F42)/2</f>
        <v>1.25</v>
      </c>
      <c r="F42">
        <f>IF(I41&lt;0,E41,F41)</f>
        <v>1.5</v>
      </c>
      <c r="G42">
        <f>D42^2 - TAN(0.4*D42 + 0.4)</f>
        <v>-2.9638557050364112E-2</v>
      </c>
      <c r="H42">
        <f>E42^2 - TAN(0.4*E42 + 0.4)</f>
        <v>0.30234178244966081</v>
      </c>
      <c r="I42">
        <f>G42*H42</f>
        <v>-8.9609741678430468E-3</v>
      </c>
      <c r="J42" t="str">
        <f>IF(ABS(H42)&lt;$B$3, "да", "нет")</f>
        <v>нет</v>
      </c>
      <c r="K42" t="str">
        <f>IF(ABS(H42)&lt;$B$4, "да", "нет")</f>
        <v>нет</v>
      </c>
      <c r="L42" t="str">
        <f>IF(ABS(H42)&lt;$B$5, "да", "нет")</f>
        <v>нет</v>
      </c>
      <c r="M42">
        <v>2</v>
      </c>
    </row>
    <row r="43" spans="1:13">
      <c r="D43">
        <f t="shared" ref="D43:D52" si="74">IF(I42&lt;0,D42,E42)</f>
        <v>1</v>
      </c>
      <c r="E43">
        <f t="shared" ref="E43:E67" si="75">(D43+F43)/2</f>
        <v>1.125</v>
      </c>
      <c r="F43">
        <f t="shared" ref="F43:F52" si="76">IF(I42&lt;0,E42,F42)</f>
        <v>1.25</v>
      </c>
      <c r="G43">
        <f t="shared" ref="G43:G52" si="77">D43^2 - TAN(0.4*D43 + 0.4)</f>
        <v>-2.9638557050364112E-2</v>
      </c>
      <c r="H43">
        <f t="shared" ref="H43:H52" si="78">E43^2 - TAN(0.4*E43 + 0.4)</f>
        <v>0.12729228677156046</v>
      </c>
      <c r="I43">
        <f t="shared" ref="I43:I52" si="79">G43*H43</f>
        <v>-3.7727597035502034E-3</v>
      </c>
      <c r="J43" t="str">
        <f t="shared" ref="J43:J52" si="80">IF(ABS(H43)&lt;$B$3, "да", "нет")</f>
        <v>нет</v>
      </c>
      <c r="K43" t="str">
        <f t="shared" ref="K43:K52" si="81">IF(ABS(H43)&lt;$B$4, "да", "нет")</f>
        <v>нет</v>
      </c>
      <c r="L43" t="str">
        <f t="shared" ref="L43:L52" si="82">IF(ABS(H43)&lt;$B$5, "да", "нет")</f>
        <v>нет</v>
      </c>
      <c r="M43">
        <v>3</v>
      </c>
    </row>
    <row r="44" spans="1:13">
      <c r="D44">
        <f t="shared" si="74"/>
        <v>1</v>
      </c>
      <c r="E44">
        <f t="shared" si="75"/>
        <v>1.0625</v>
      </c>
      <c r="F44">
        <f t="shared" si="76"/>
        <v>1.125</v>
      </c>
      <c r="G44">
        <f t="shared" si="77"/>
        <v>-2.9638557050364112E-2</v>
      </c>
      <c r="H44">
        <f t="shared" si="78"/>
        <v>4.6391708908725571E-2</v>
      </c>
      <c r="I44">
        <f t="shared" si="79"/>
        <v>-1.3749833111551478E-3</v>
      </c>
      <c r="J44" t="str">
        <f t="shared" si="80"/>
        <v>нет</v>
      </c>
      <c r="K44" t="str">
        <f t="shared" si="81"/>
        <v>нет</v>
      </c>
      <c r="L44" t="str">
        <f t="shared" si="82"/>
        <v>нет</v>
      </c>
      <c r="M44">
        <v>4</v>
      </c>
    </row>
    <row r="45" spans="1:13">
      <c r="D45">
        <f t="shared" si="74"/>
        <v>1</v>
      </c>
      <c r="E45">
        <f t="shared" si="75"/>
        <v>1.03125</v>
      </c>
      <c r="F45">
        <f t="shared" si="76"/>
        <v>1.0625</v>
      </c>
      <c r="G45">
        <f t="shared" si="77"/>
        <v>-2.9638557050364112E-2</v>
      </c>
      <c r="H45">
        <f t="shared" si="78"/>
        <v>7.7489230880800619E-3</v>
      </c>
      <c r="I45">
        <f t="shared" si="79"/>
        <v>-2.2966689902494456E-4</v>
      </c>
      <c r="J45" t="str">
        <f t="shared" si="80"/>
        <v>нет</v>
      </c>
      <c r="K45" t="str">
        <f t="shared" si="81"/>
        <v>нет</v>
      </c>
      <c r="L45" t="str">
        <f t="shared" si="82"/>
        <v>нет</v>
      </c>
      <c r="M45">
        <v>5</v>
      </c>
    </row>
    <row r="46" spans="1:13">
      <c r="D46">
        <f t="shared" si="74"/>
        <v>1</v>
      </c>
      <c r="E46">
        <f t="shared" si="75"/>
        <v>1.015625</v>
      </c>
      <c r="F46">
        <f t="shared" si="76"/>
        <v>1.03125</v>
      </c>
      <c r="G46">
        <f t="shared" si="77"/>
        <v>-2.9638557050364112E-2</v>
      </c>
      <c r="H46">
        <f t="shared" si="78"/>
        <v>-1.1103955163114465E-2</v>
      </c>
      <c r="I46">
        <f t="shared" si="79"/>
        <v>3.2910520858665321E-4</v>
      </c>
      <c r="J46" t="str">
        <f t="shared" si="80"/>
        <v>нет</v>
      </c>
      <c r="K46" t="str">
        <f t="shared" si="81"/>
        <v>нет</v>
      </c>
      <c r="L46" t="str">
        <f t="shared" si="82"/>
        <v>нет</v>
      </c>
      <c r="M46">
        <v>6</v>
      </c>
    </row>
    <row r="47" spans="1:13">
      <c r="D47">
        <f t="shared" si="74"/>
        <v>1.015625</v>
      </c>
      <c r="E47">
        <f t="shared" si="75"/>
        <v>1.0234375</v>
      </c>
      <c r="F47">
        <f t="shared" si="76"/>
        <v>1.03125</v>
      </c>
      <c r="G47">
        <f t="shared" si="77"/>
        <v>-1.1103955163114465E-2</v>
      </c>
      <c r="H47">
        <f t="shared" si="78"/>
        <v>-1.7170280814395866E-3</v>
      </c>
      <c r="I47">
        <f t="shared" si="79"/>
        <v>1.9065802830113622E-5</v>
      </c>
      <c r="J47" t="str">
        <f t="shared" si="80"/>
        <v>нет</v>
      </c>
      <c r="K47" t="str">
        <f t="shared" si="81"/>
        <v>нет</v>
      </c>
      <c r="L47" t="str">
        <f t="shared" si="82"/>
        <v>нет</v>
      </c>
      <c r="M47">
        <v>7</v>
      </c>
    </row>
    <row r="48" spans="1:13">
      <c r="D48">
        <f t="shared" si="74"/>
        <v>1.0234375</v>
      </c>
      <c r="E48">
        <f t="shared" si="75"/>
        <v>1.02734375</v>
      </c>
      <c r="F48">
        <f t="shared" si="76"/>
        <v>1.03125</v>
      </c>
      <c r="G48">
        <f t="shared" si="77"/>
        <v>-1.7170280814395866E-3</v>
      </c>
      <c r="H48">
        <f t="shared" si="78"/>
        <v>3.0061040376376802E-3</v>
      </c>
      <c r="I48">
        <f t="shared" si="79"/>
        <v>-5.1615650483528207E-6</v>
      </c>
      <c r="J48" t="str">
        <f t="shared" si="80"/>
        <v>нет</v>
      </c>
      <c r="K48" t="str">
        <f t="shared" si="81"/>
        <v>нет</v>
      </c>
      <c r="L48" t="str">
        <f t="shared" si="82"/>
        <v>нет</v>
      </c>
      <c r="M48">
        <v>8</v>
      </c>
    </row>
    <row r="49" spans="4:13">
      <c r="D49">
        <f t="shared" si="74"/>
        <v>1.0234375</v>
      </c>
      <c r="E49">
        <f t="shared" si="75"/>
        <v>1.025390625</v>
      </c>
      <c r="F49">
        <f t="shared" si="76"/>
        <v>1.02734375</v>
      </c>
      <c r="G49">
        <f t="shared" si="77"/>
        <v>-1.7170280814395866E-3</v>
      </c>
      <c r="H49">
        <f t="shared" si="78"/>
        <v>6.4207277168271126E-4</v>
      </c>
      <c r="I49">
        <f t="shared" si="79"/>
        <v>-1.1024569793069634E-6</v>
      </c>
      <c r="J49" t="str">
        <f t="shared" si="80"/>
        <v>да</v>
      </c>
      <c r="K49" t="str">
        <f t="shared" si="81"/>
        <v>нет</v>
      </c>
      <c r="L49" t="str">
        <f t="shared" si="82"/>
        <v>нет</v>
      </c>
      <c r="M49">
        <v>9</v>
      </c>
    </row>
    <row r="50" spans="4:13">
      <c r="D50">
        <f t="shared" si="74"/>
        <v>1.0234375</v>
      </c>
      <c r="E50">
        <f t="shared" si="75"/>
        <v>1.0244140625</v>
      </c>
      <c r="F50">
        <f t="shared" si="76"/>
        <v>1.025390625</v>
      </c>
      <c r="G50">
        <f t="shared" si="77"/>
        <v>-1.7170280814395866E-3</v>
      </c>
      <c r="H50">
        <f t="shared" si="78"/>
        <v>-5.380944970627688E-4</v>
      </c>
      <c r="I50">
        <f t="shared" si="79"/>
        <v>9.2392336192488522E-7</v>
      </c>
      <c r="J50" t="str">
        <f t="shared" si="80"/>
        <v>да</v>
      </c>
      <c r="K50" t="str">
        <f t="shared" si="81"/>
        <v>нет</v>
      </c>
      <c r="L50" t="str">
        <f t="shared" si="82"/>
        <v>нет</v>
      </c>
      <c r="M50">
        <v>10</v>
      </c>
    </row>
    <row r="51" spans="4:13">
      <c r="D51">
        <f t="shared" si="74"/>
        <v>1.0244140625</v>
      </c>
      <c r="E51">
        <f t="shared" si="75"/>
        <v>1.02490234375</v>
      </c>
      <c r="F51">
        <f t="shared" si="76"/>
        <v>1.025390625</v>
      </c>
      <c r="G51">
        <f t="shared" si="77"/>
        <v>-5.380944970627688E-4</v>
      </c>
      <c r="H51">
        <f t="shared" si="78"/>
        <v>5.1834994250876676E-5</v>
      </c>
      <c r="I51">
        <f t="shared" si="79"/>
        <v>-2.7892125161676996E-8</v>
      </c>
      <c r="J51" t="str">
        <f t="shared" si="80"/>
        <v>да</v>
      </c>
      <c r="K51" t="str">
        <f t="shared" si="81"/>
        <v>нет</v>
      </c>
      <c r="L51" t="str">
        <f t="shared" si="82"/>
        <v>нет</v>
      </c>
      <c r="M51">
        <v>11</v>
      </c>
    </row>
    <row r="52" spans="4:13">
      <c r="D52">
        <f t="shared" si="74"/>
        <v>1.0244140625</v>
      </c>
      <c r="E52">
        <f t="shared" si="75"/>
        <v>1.024658203125</v>
      </c>
      <c r="F52">
        <f t="shared" si="76"/>
        <v>1.02490234375</v>
      </c>
      <c r="G52">
        <f t="shared" si="77"/>
        <v>-5.380944970627688E-4</v>
      </c>
      <c r="H52">
        <f t="shared" si="78"/>
        <v>-2.4316829561188413E-4</v>
      </c>
      <c r="I52">
        <f t="shared" si="79"/>
        <v>1.3084752172888749E-7</v>
      </c>
      <c r="J52" t="str">
        <f t="shared" si="80"/>
        <v>да</v>
      </c>
      <c r="K52" t="str">
        <f t="shared" si="81"/>
        <v>нет</v>
      </c>
      <c r="L52" t="str">
        <f t="shared" si="82"/>
        <v>нет</v>
      </c>
      <c r="M52">
        <v>12</v>
      </c>
    </row>
    <row r="53" spans="4:13">
      <c r="D53">
        <f>IF(I52&lt;0,D52,E52)</f>
        <v>1.024658203125</v>
      </c>
      <c r="E53">
        <f>(D53+F53)/2</f>
        <v>1.0247802734375</v>
      </c>
      <c r="F53">
        <f>IF(I52&lt;0,E52,F52)</f>
        <v>1.02490234375</v>
      </c>
      <c r="G53">
        <f>D53^2 - TAN(0.4*D53 + 0.4)</f>
        <v>-2.4316829561188413E-4</v>
      </c>
      <c r="H53">
        <f>E53^2 - TAN(0.4*E53 + 0.4)</f>
        <v>-9.5676285676971062E-5</v>
      </c>
      <c r="I53">
        <f>G53*H53</f>
        <v>2.3265439318544774E-8</v>
      </c>
      <c r="J53" t="str">
        <f>IF(ABS(H53)&lt;$B$3, "да", "нет")</f>
        <v>да</v>
      </c>
      <c r="K53" t="str">
        <f>IF(ABS(H53)&lt;$B$4, "да", "нет")</f>
        <v>нет</v>
      </c>
      <c r="L53" t="str">
        <f>IF(ABS(H53)&lt;$B$5, "да", "нет")</f>
        <v>нет</v>
      </c>
      <c r="M53">
        <v>13</v>
      </c>
    </row>
    <row r="54" spans="4:13">
      <c r="D54">
        <f t="shared" ref="D54:D61" si="83">IF(I53&lt;0,D53,E53)</f>
        <v>1.0247802734375</v>
      </c>
      <c r="E54">
        <f t="shared" si="75"/>
        <v>1.02484130859375</v>
      </c>
      <c r="F54">
        <f t="shared" ref="F54:F61" si="84">IF(I53&lt;0,E53,F53)</f>
        <v>1.02490234375</v>
      </c>
      <c r="G54">
        <f t="shared" ref="G54:G61" si="85">D54^2 - TAN(0.4*D54 + 0.4)</f>
        <v>-9.5676285676971062E-5</v>
      </c>
      <c r="H54">
        <f t="shared" ref="H54:H61" si="86">E54^2 - TAN(0.4*E54 + 0.4)</f>
        <v>-2.1923054330130753E-5</v>
      </c>
      <c r="I54">
        <f t="shared" ref="I54:I61" si="87">G54*H54</f>
        <v>2.0975164090013473E-9</v>
      </c>
      <c r="J54" t="str">
        <f t="shared" ref="J54:J61" si="88">IF(ABS(H54)&lt;$B$3, "да", "нет")</f>
        <v>да</v>
      </c>
      <c r="K54" t="str">
        <f t="shared" ref="K54:K61" si="89">IF(ABS(H54)&lt;$B$4, "да", "нет")</f>
        <v>нет</v>
      </c>
      <c r="L54" t="str">
        <f t="shared" ref="L54:L61" si="90">IF(ABS(H54)&lt;$B$5, "да", "нет")</f>
        <v>нет</v>
      </c>
      <c r="M54">
        <v>14</v>
      </c>
    </row>
    <row r="55" spans="4:13">
      <c r="D55">
        <f t="shared" si="83"/>
        <v>1.02484130859375</v>
      </c>
      <c r="E55">
        <f t="shared" si="75"/>
        <v>1.024871826171875</v>
      </c>
      <c r="F55">
        <f t="shared" si="84"/>
        <v>1.02490234375</v>
      </c>
      <c r="G55">
        <f t="shared" si="85"/>
        <v>-2.1923054330130753E-5</v>
      </c>
      <c r="H55">
        <f t="shared" si="86"/>
        <v>1.4955367822588883E-5</v>
      </c>
      <c r="I55">
        <f t="shared" si="87"/>
        <v>-3.2786734130170535E-10</v>
      </c>
      <c r="J55" t="str">
        <f t="shared" si="88"/>
        <v>да</v>
      </c>
      <c r="K55" t="str">
        <f t="shared" si="89"/>
        <v>нет</v>
      </c>
      <c r="L55" t="str">
        <f t="shared" si="90"/>
        <v>нет</v>
      </c>
      <c r="M55">
        <v>15</v>
      </c>
    </row>
    <row r="56" spans="4:13">
      <c r="D56">
        <f t="shared" si="83"/>
        <v>1.02484130859375</v>
      </c>
      <c r="E56">
        <f t="shared" si="75"/>
        <v>1.0248565673828125</v>
      </c>
      <c r="F56">
        <f t="shared" si="84"/>
        <v>1.024871826171875</v>
      </c>
      <c r="G56">
        <f t="shared" si="85"/>
        <v>-2.1923054330130753E-5</v>
      </c>
      <c r="H56">
        <f t="shared" si="86"/>
        <v>-3.483993790354134E-6</v>
      </c>
      <c r="I56">
        <f t="shared" si="87"/>
        <v>7.6379785151771859E-11</v>
      </c>
      <c r="J56" t="str">
        <f t="shared" si="88"/>
        <v>да</v>
      </c>
      <c r="K56" t="str">
        <f t="shared" si="89"/>
        <v>нет</v>
      </c>
      <c r="L56" t="str">
        <f t="shared" si="90"/>
        <v>нет</v>
      </c>
      <c r="M56">
        <v>16</v>
      </c>
    </row>
    <row r="57" spans="4:13">
      <c r="D57">
        <f t="shared" si="83"/>
        <v>1.0248565673828125</v>
      </c>
      <c r="E57">
        <f t="shared" si="75"/>
        <v>1.0248641967773437</v>
      </c>
      <c r="F57">
        <f t="shared" si="84"/>
        <v>1.024871826171875</v>
      </c>
      <c r="G57">
        <f t="shared" si="85"/>
        <v>-3.483993790354134E-6</v>
      </c>
      <c r="H57">
        <f t="shared" si="86"/>
        <v>5.7356493821103527E-6</v>
      </c>
      <c r="I57">
        <f t="shared" si="87"/>
        <v>-1.9982966830920995E-11</v>
      </c>
      <c r="J57" t="str">
        <f t="shared" si="88"/>
        <v>да</v>
      </c>
      <c r="K57" t="str">
        <f t="shared" si="89"/>
        <v>нет</v>
      </c>
      <c r="L57" t="str">
        <f t="shared" si="90"/>
        <v>нет</v>
      </c>
      <c r="M57">
        <v>17</v>
      </c>
    </row>
    <row r="58" spans="4:13">
      <c r="D58">
        <f t="shared" si="83"/>
        <v>1.0248565673828125</v>
      </c>
      <c r="E58">
        <f t="shared" si="75"/>
        <v>1.0248603820800781</v>
      </c>
      <c r="F58">
        <f t="shared" si="84"/>
        <v>1.0248641967773437</v>
      </c>
      <c r="G58">
        <f t="shared" si="85"/>
        <v>-3.483993790354134E-6</v>
      </c>
      <c r="H58">
        <f t="shared" si="86"/>
        <v>1.125818387626154E-6</v>
      </c>
      <c r="I58">
        <f t="shared" si="87"/>
        <v>-3.9223442715560243E-12</v>
      </c>
      <c r="J58" t="str">
        <f t="shared" si="88"/>
        <v>да</v>
      </c>
      <c r="K58" t="str">
        <f t="shared" si="89"/>
        <v>нет</v>
      </c>
      <c r="L58" t="str">
        <f t="shared" si="90"/>
        <v>нет</v>
      </c>
      <c r="M58">
        <v>18</v>
      </c>
    </row>
    <row r="59" spans="4:13">
      <c r="D59">
        <f t="shared" si="83"/>
        <v>1.0248565673828125</v>
      </c>
      <c r="E59">
        <f t="shared" si="75"/>
        <v>1.0248584747314453</v>
      </c>
      <c r="F59">
        <f t="shared" si="84"/>
        <v>1.0248603820800781</v>
      </c>
      <c r="G59">
        <f t="shared" si="85"/>
        <v>-3.483993790354134E-6</v>
      </c>
      <c r="H59">
        <f t="shared" si="86"/>
        <v>-1.1790900535935123E-6</v>
      </c>
      <c r="I59">
        <f t="shared" si="87"/>
        <v>4.1079424249881195E-12</v>
      </c>
      <c r="J59" t="str">
        <f t="shared" si="88"/>
        <v>да</v>
      </c>
      <c r="K59" t="str">
        <f t="shared" si="89"/>
        <v>нет</v>
      </c>
      <c r="L59" t="str">
        <f t="shared" si="90"/>
        <v>нет</v>
      </c>
      <c r="M59">
        <v>19</v>
      </c>
    </row>
    <row r="60" spans="4:13">
      <c r="D60">
        <f t="shared" si="83"/>
        <v>1.0248584747314453</v>
      </c>
      <c r="E60">
        <f t="shared" si="75"/>
        <v>1.0248594284057617</v>
      </c>
      <c r="F60">
        <f t="shared" si="84"/>
        <v>1.0248603820800781</v>
      </c>
      <c r="G60">
        <f t="shared" si="85"/>
        <v>-1.1790900535935123E-6</v>
      </c>
      <c r="H60">
        <f t="shared" si="86"/>
        <v>-2.6636421290859857E-8</v>
      </c>
      <c r="I60">
        <f t="shared" si="87"/>
        <v>3.1406739407379323E-14</v>
      </c>
      <c r="J60" t="str">
        <f t="shared" si="88"/>
        <v>да</v>
      </c>
      <c r="K60" t="str">
        <f t="shared" si="89"/>
        <v>да</v>
      </c>
      <c r="L60" t="str">
        <f t="shared" si="90"/>
        <v>нет</v>
      </c>
      <c r="M60">
        <v>20</v>
      </c>
    </row>
    <row r="61" spans="4:13">
      <c r="D61">
        <f t="shared" si="83"/>
        <v>1.0248594284057617</v>
      </c>
      <c r="E61">
        <f t="shared" si="75"/>
        <v>1.0248599052429199</v>
      </c>
      <c r="F61">
        <f t="shared" si="84"/>
        <v>1.0248603820800781</v>
      </c>
      <c r="G61">
        <f t="shared" si="85"/>
        <v>-2.6636421290859857E-8</v>
      </c>
      <c r="H61">
        <f t="shared" si="86"/>
        <v>5.4959083617411864E-7</v>
      </c>
      <c r="I61">
        <f t="shared" si="87"/>
        <v>-1.4639133049929764E-14</v>
      </c>
      <c r="J61" t="str">
        <f t="shared" si="88"/>
        <v>да</v>
      </c>
      <c r="K61" t="str">
        <f t="shared" si="89"/>
        <v>да</v>
      </c>
      <c r="L61" t="str">
        <f t="shared" si="90"/>
        <v>нет</v>
      </c>
      <c r="M61">
        <v>21</v>
      </c>
    </row>
    <row r="62" spans="4:13">
      <c r="D62">
        <f>IF(I61&lt;0,D61,E61)</f>
        <v>1.0248594284057617</v>
      </c>
      <c r="E62">
        <f>(D62+F62)/2</f>
        <v>1.0248596668243408</v>
      </c>
      <c r="F62">
        <f>IF(I61&lt;0,E61,F61)</f>
        <v>1.0248599052429199</v>
      </c>
      <c r="G62">
        <f>D62^2 - TAN(0.4*D62 + 0.4)</f>
        <v>-2.6636421290859857E-8</v>
      </c>
      <c r="H62">
        <f>E62^2 - TAN(0.4*E62 + 0.4)</f>
        <v>2.6147717080426958E-7</v>
      </c>
      <c r="I62">
        <f>G62*H62</f>
        <v>-6.964816079484646E-15</v>
      </c>
      <c r="J62" t="str">
        <f>IF(ABS(H62)&lt;$B$3, "да", "нет")</f>
        <v>да</v>
      </c>
      <c r="K62" t="str">
        <f>IF(ABS(H62)&lt;$B$4, "да", "нет")</f>
        <v>да</v>
      </c>
      <c r="L62" t="str">
        <f>IF(ABS(H62)&lt;$B$5, "да", "нет")</f>
        <v>нет</v>
      </c>
      <c r="M62">
        <v>22</v>
      </c>
    </row>
    <row r="63" spans="4:13">
      <c r="D63">
        <f t="shared" ref="D63:D67" si="91">IF(I62&lt;0,D62,E62)</f>
        <v>1.0248594284057617</v>
      </c>
      <c r="E63">
        <f t="shared" si="75"/>
        <v>1.0248595476150513</v>
      </c>
      <c r="F63">
        <f t="shared" ref="F63:F67" si="92">IF(I62&lt;0,E62,F62)</f>
        <v>1.0248596668243408</v>
      </c>
      <c r="G63">
        <f t="shared" ref="G63:G67" si="93">D63^2 - TAN(0.4*D63 + 0.4)</f>
        <v>-2.6636421290859857E-8</v>
      </c>
      <c r="H63">
        <f t="shared" ref="H63:H67" si="94">E63^2 - TAN(0.4*E63 + 0.4)</f>
        <v>1.1742036565287606E-7</v>
      </c>
      <c r="I63">
        <f t="shared" ref="I63:I67" si="95">G63*H63</f>
        <v>-3.1276583276568172E-15</v>
      </c>
      <c r="J63" t="str">
        <f t="shared" ref="J63:J67" si="96">IF(ABS(H63)&lt;$B$3, "да", "нет")</f>
        <v>да</v>
      </c>
      <c r="K63" t="str">
        <f t="shared" ref="K63:K67" si="97">IF(ABS(H63)&lt;$B$4, "да", "нет")</f>
        <v>да</v>
      </c>
      <c r="L63" t="str">
        <f t="shared" ref="L63:L67" si="98">IF(ABS(H63)&lt;$B$5, "да", "нет")</f>
        <v>нет</v>
      </c>
      <c r="M63">
        <v>23</v>
      </c>
    </row>
    <row r="64" spans="4:13">
      <c r="D64">
        <f t="shared" si="91"/>
        <v>1.0248594284057617</v>
      </c>
      <c r="E64">
        <f t="shared" si="75"/>
        <v>1.0248594880104065</v>
      </c>
      <c r="F64">
        <f t="shared" si="92"/>
        <v>1.0248595476150513</v>
      </c>
      <c r="G64">
        <f t="shared" si="93"/>
        <v>-2.6636421290859857E-8</v>
      </c>
      <c r="H64">
        <f t="shared" si="94"/>
        <v>4.5391969960562051E-8</v>
      </c>
      <c r="I64">
        <f t="shared" si="95"/>
        <v>-1.2090796350915861E-15</v>
      </c>
      <c r="J64" t="str">
        <f t="shared" si="96"/>
        <v>да</v>
      </c>
      <c r="K64" t="str">
        <f t="shared" si="97"/>
        <v>да</v>
      </c>
      <c r="L64" t="str">
        <f t="shared" si="98"/>
        <v>нет</v>
      </c>
      <c r="M64">
        <v>24</v>
      </c>
    </row>
    <row r="65" spans="4:13">
      <c r="D65">
        <f t="shared" si="91"/>
        <v>1.0248594284057617</v>
      </c>
      <c r="E65">
        <f t="shared" si="75"/>
        <v>1.0248594582080841</v>
      </c>
      <c r="F65">
        <f t="shared" si="92"/>
        <v>1.0248594880104065</v>
      </c>
      <c r="G65">
        <f t="shared" si="93"/>
        <v>-2.6636421290859857E-8</v>
      </c>
      <c r="H65">
        <f t="shared" si="94"/>
        <v>9.3777738907618868E-9</v>
      </c>
      <c r="I65">
        <f t="shared" si="95"/>
        <v>-2.4979033612475961E-16</v>
      </c>
      <c r="J65" t="str">
        <f t="shared" si="96"/>
        <v>да</v>
      </c>
      <c r="K65" t="str">
        <f t="shared" si="97"/>
        <v>да</v>
      </c>
      <c r="L65" t="str">
        <f t="shared" si="98"/>
        <v>нет</v>
      </c>
      <c r="M65">
        <v>25</v>
      </c>
    </row>
    <row r="66" spans="4:13">
      <c r="D66">
        <f t="shared" si="91"/>
        <v>1.0248594284057617</v>
      </c>
      <c r="E66">
        <f t="shared" si="75"/>
        <v>1.0248594433069229</v>
      </c>
      <c r="F66">
        <f t="shared" si="92"/>
        <v>1.0248594582080841</v>
      </c>
      <c r="G66">
        <f t="shared" si="93"/>
        <v>-2.6636421290859857E-8</v>
      </c>
      <c r="H66">
        <f t="shared" si="94"/>
        <v>-8.6293239220935902E-9</v>
      </c>
      <c r="I66">
        <f t="shared" si="95"/>
        <v>2.2985430744418E-16</v>
      </c>
      <c r="J66" t="str">
        <f t="shared" si="96"/>
        <v>да</v>
      </c>
      <c r="K66" t="str">
        <f t="shared" si="97"/>
        <v>да</v>
      </c>
      <c r="L66" t="str">
        <f t="shared" si="98"/>
        <v>нет</v>
      </c>
      <c r="M66">
        <v>26</v>
      </c>
    </row>
    <row r="67" spans="4:13">
      <c r="D67">
        <f t="shared" si="91"/>
        <v>1.0248594433069229</v>
      </c>
      <c r="E67">
        <f t="shared" si="75"/>
        <v>1.0248594507575035</v>
      </c>
      <c r="F67">
        <f t="shared" si="92"/>
        <v>1.0248594582080841</v>
      </c>
      <c r="G67">
        <f t="shared" si="93"/>
        <v>-8.6293239220935902E-9</v>
      </c>
      <c r="H67">
        <f t="shared" si="94"/>
        <v>3.7422509535645077E-10</v>
      </c>
      <c r="I67">
        <f t="shared" si="95"/>
        <v>-3.2293095676071755E-18</v>
      </c>
      <c r="J67" t="str">
        <f t="shared" si="96"/>
        <v>да</v>
      </c>
      <c r="K67" t="str">
        <f t="shared" si="97"/>
        <v>да</v>
      </c>
      <c r="L67" t="str">
        <f t="shared" si="98"/>
        <v>да</v>
      </c>
      <c r="M67">
        <v>27</v>
      </c>
    </row>
  </sheetData>
  <mergeCells count="2">
    <mergeCell ref="A38:M38"/>
    <mergeCell ref="A1:M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"/>
  <sheetViews>
    <sheetView zoomScale="145" zoomScaleNormal="145" workbookViewId="0">
      <selection activeCell="A15" sqref="A15"/>
    </sheetView>
  </sheetViews>
  <sheetFormatPr defaultRowHeight="15"/>
  <cols>
    <col min="1" max="1" width="10.28515625" customWidth="1"/>
    <col min="2" max="2" width="12.85546875" bestFit="1" customWidth="1"/>
    <col min="7" max="7" width="15.7109375" customWidth="1"/>
    <col min="8" max="8" width="15.5703125" customWidth="1"/>
    <col min="9" max="9" width="15.42578125" customWidth="1"/>
  </cols>
  <sheetData>
    <row r="1" spans="1:13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3">
      <c r="A3" t="s">
        <v>7</v>
      </c>
      <c r="B3">
        <v>1E-3</v>
      </c>
      <c r="D3" t="s">
        <v>1</v>
      </c>
      <c r="E3" t="s">
        <v>4</v>
      </c>
      <c r="F3" t="s">
        <v>15</v>
      </c>
      <c r="G3" t="s">
        <v>6</v>
      </c>
      <c r="H3" t="s">
        <v>10</v>
      </c>
      <c r="I3" t="s">
        <v>11</v>
      </c>
      <c r="J3" t="s">
        <v>12</v>
      </c>
    </row>
    <row r="4" spans="1:13">
      <c r="A4" t="s">
        <v>8</v>
      </c>
      <c r="B4">
        <v>9.9999999999999995E-7</v>
      </c>
      <c r="D4">
        <v>2</v>
      </c>
      <c r="E4">
        <f>D4^3 - 0.1*D4^2 + 0.4*D4-1.5</f>
        <v>6.9</v>
      </c>
      <c r="F4">
        <f>3*D4^2 - 0.2*D4 + 0.4</f>
        <v>12</v>
      </c>
      <c r="G4" s="1" t="str">
        <f>IF(ABS(E4)&lt;$B$3, "да", "нет")</f>
        <v>нет</v>
      </c>
      <c r="H4" s="1" t="str">
        <f>IF(ABS(E4)&lt;$B$4, "да", "нет")</f>
        <v>нет</v>
      </c>
      <c r="I4" s="1" t="str">
        <f>IF(ABS(E4)&lt;$B$5, "да", "нет")</f>
        <v>нет</v>
      </c>
      <c r="J4" s="1">
        <v>1</v>
      </c>
    </row>
    <row r="5" spans="1:13">
      <c r="A5" t="s">
        <v>9</v>
      </c>
      <c r="B5">
        <v>1.0000000000000001E-9</v>
      </c>
      <c r="D5">
        <f>D4-E4/F4</f>
        <v>1.4249999999999998</v>
      </c>
      <c r="E5">
        <f>D5^3 - 0.1*D5^2 + 0.4*D5-1.5</f>
        <v>1.760578124999999</v>
      </c>
      <c r="F5">
        <f>3*D5^2 - 0.2*D5 + 0.4</f>
        <v>6.2068749999999993</v>
      </c>
      <c r="G5" s="1" t="str">
        <f>IF(ABS(E5)&lt;$B$3, "да", "нет")</f>
        <v>нет</v>
      </c>
      <c r="H5" s="1" t="str">
        <f>IF(ABS(E5)&lt;$B$4, "да", "нет")</f>
        <v>нет</v>
      </c>
      <c r="I5" s="1" t="str">
        <f>IF(ABS(E5)&lt;$B$5, "да", "нет")</f>
        <v>нет</v>
      </c>
      <c r="J5" s="1">
        <f>J4+1</f>
        <v>2</v>
      </c>
    </row>
    <row r="6" spans="1:13">
      <c r="D6">
        <f t="shared" ref="D6:D7" si="0">D5-E5/F5</f>
        <v>1.1413503171886012</v>
      </c>
      <c r="E6">
        <f t="shared" ref="E6:E9" si="1">D6^3 - 0.1*D6^2 + 0.4*D6-1.5</f>
        <v>0.31308692721708042</v>
      </c>
      <c r="F6">
        <f t="shared" ref="F6:F7" si="2">3*D6^2 - 0.2*D6 + 0.4</f>
        <v>4.0797715762018427</v>
      </c>
      <c r="G6" s="1" t="str">
        <f t="shared" ref="G6:G7" si="3">IF(ABS(E6)&lt;$B$3, "да", "нет")</f>
        <v>нет</v>
      </c>
      <c r="H6" s="1" t="str">
        <f t="shared" ref="H6:H7" si="4">IF(ABS(E6)&lt;$B$4, "да", "нет")</f>
        <v>нет</v>
      </c>
      <c r="I6" s="1" t="str">
        <f t="shared" ref="I6:I7" si="5">IF(ABS(E6)&lt;$B$5, "да", "нет")</f>
        <v>нет</v>
      </c>
      <c r="J6" s="1">
        <f t="shared" ref="J6:J10" si="6">J5+1</f>
        <v>3</v>
      </c>
    </row>
    <row r="7" spans="1:13">
      <c r="D7">
        <f t="shared" si="0"/>
        <v>1.0646090287685874</v>
      </c>
      <c r="E7">
        <f t="shared" si="1"/>
        <v>1.9124138382185407E-2</v>
      </c>
      <c r="F7">
        <f t="shared" si="2"/>
        <v>3.5872553466530674</v>
      </c>
      <c r="G7" s="1" t="str">
        <f t="shared" si="3"/>
        <v>нет</v>
      </c>
      <c r="H7" s="1" t="str">
        <f t="shared" si="4"/>
        <v>нет</v>
      </c>
      <c r="I7" s="1" t="str">
        <f t="shared" si="5"/>
        <v>нет</v>
      </c>
      <c r="J7" s="1">
        <f t="shared" si="6"/>
        <v>4</v>
      </c>
    </row>
    <row r="8" spans="1:13">
      <c r="D8">
        <f>D7-E7/F7</f>
        <v>1.0592778949255426</v>
      </c>
      <c r="E8">
        <f>D8^3 - 0.1*D8^2 + 0.4*D8-1.5</f>
        <v>8.7778106564462277E-5</v>
      </c>
      <c r="F8">
        <f>3*D8^2 - 0.2*D8 + 0.4</f>
        <v>3.5543533970485579</v>
      </c>
      <c r="G8" s="1" t="str">
        <f>IF(ABS(E8)&lt;$B$3, "да", "нет")</f>
        <v>да</v>
      </c>
      <c r="H8" s="1" t="str">
        <f>IF(ABS(E8)&lt;$B$4, "да", "нет")</f>
        <v>нет</v>
      </c>
      <c r="I8" s="1" t="str">
        <f>IF(ABS(E8)&lt;$B$5, "да", "нет")</f>
        <v>нет</v>
      </c>
      <c r="J8" s="1">
        <f t="shared" si="6"/>
        <v>5</v>
      </c>
    </row>
    <row r="9" spans="1:13">
      <c r="D9">
        <f t="shared" ref="D9" si="7">D8-E8/F8</f>
        <v>1.0592531989831984</v>
      </c>
      <c r="E9">
        <f t="shared" si="1"/>
        <v>1.8771235676950937E-9</v>
      </c>
      <c r="F9">
        <f t="shared" ref="F9" si="8">3*D9^2 - 0.2*D9 + 0.4</f>
        <v>3.5542013788717779</v>
      </c>
      <c r="G9" s="1" t="str">
        <f t="shared" ref="G9" si="9">IF(ABS(E9)&lt;$B$3, "да", "нет")</f>
        <v>да</v>
      </c>
      <c r="H9" s="1" t="str">
        <f t="shared" ref="H9" si="10">IF(ABS(E9)&lt;$B$4, "да", "нет")</f>
        <v>да</v>
      </c>
      <c r="I9" s="1" t="str">
        <f t="shared" ref="I9" si="11">IF(ABS(E9)&lt;$B$5, "да", "нет")</f>
        <v>нет</v>
      </c>
      <c r="J9" s="1">
        <f t="shared" si="6"/>
        <v>6</v>
      </c>
    </row>
    <row r="10" spans="1:13">
      <c r="D10">
        <f>D9-E9/F9</f>
        <v>1.0592531984550562</v>
      </c>
      <c r="E10">
        <f>D10^3 - 0.1*D10^2 + 0.4*D10-1.5</f>
        <v>0</v>
      </c>
      <c r="F10">
        <f>3*D10^2 - 0.2*D10 + 0.4</f>
        <v>3.5542013756207886</v>
      </c>
      <c r="G10" s="1" t="str">
        <f>IF(ABS(E10)&lt;$B$3, "да", "нет")</f>
        <v>да</v>
      </c>
      <c r="H10" s="1" t="str">
        <f>IF(ABS(E10)&lt;$B$4, "да", "нет")</f>
        <v>да</v>
      </c>
      <c r="I10" s="1" t="str">
        <f>IF(ABS(E10)&lt;$B$5, "да", "нет")</f>
        <v>да</v>
      </c>
      <c r="J10" s="1">
        <f t="shared" si="6"/>
        <v>7</v>
      </c>
    </row>
    <row r="14" spans="1:13">
      <c r="A14" s="3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D16" t="s">
        <v>1</v>
      </c>
      <c r="E16" t="s">
        <v>4</v>
      </c>
      <c r="F16" t="s">
        <v>15</v>
      </c>
      <c r="G16" t="s">
        <v>6</v>
      </c>
      <c r="H16" t="s">
        <v>10</v>
      </c>
      <c r="I16" t="s">
        <v>11</v>
      </c>
      <c r="J16" t="s">
        <v>12</v>
      </c>
    </row>
    <row r="17" spans="4:10">
      <c r="D17">
        <v>2</v>
      </c>
      <c r="E17">
        <f>D17^2 - TAN(0.4*D17 + 0.4)</f>
        <v>1.4278483778736799</v>
      </c>
      <c r="F17">
        <f>2*D17 - (0.4 / (COS(0.4*D17 + 0.4))^2)</f>
        <v>0.9536144131171751</v>
      </c>
      <c r="G17" s="1" t="str">
        <f>IF(ABS(E17)&lt;$B$3, "да", "нет")</f>
        <v>нет</v>
      </c>
      <c r="H17" s="1" t="str">
        <f>IF(ABS(E17)&lt;$B$4, "да", "нет")</f>
        <v>нет</v>
      </c>
      <c r="I17" s="1" t="str">
        <f>IF(ABS(E17)&lt;$B$5, "да", "нет")</f>
        <v>нет</v>
      </c>
      <c r="J17" s="1">
        <v>1</v>
      </c>
    </row>
    <row r="18" spans="4:10">
      <c r="D18">
        <f>D17 - E17/F17</f>
        <v>0.50269840909143904</v>
      </c>
      <c r="E18">
        <f>D18^2 - TAN(0.4*D18 + 0.4)</f>
        <v>-0.43301684182173761</v>
      </c>
      <c r="F18">
        <f>2*D18 - (0.4 / (COS(0.4*D18 + 0.4))^2)</f>
        <v>0.4173106616477027</v>
      </c>
      <c r="G18" s="1" t="str">
        <f>IF(ABS(E18)&lt;$B$3, "да", "нет")</f>
        <v>нет</v>
      </c>
      <c r="H18" s="1" t="str">
        <f>IF(ABS(E18)&lt;$B$4, "да", "нет")</f>
        <v>нет</v>
      </c>
      <c r="I18" s="1" t="str">
        <f>IF(ABS(E18)&lt;$B$5, "да", "нет")</f>
        <v>нет</v>
      </c>
      <c r="J18" s="1">
        <v>2</v>
      </c>
    </row>
    <row r="19" spans="4:10">
      <c r="D19">
        <f t="shared" ref="D19:D21" si="12">D18 - E18/F18</f>
        <v>1.5403350707382344</v>
      </c>
      <c r="E19">
        <f t="shared" ref="E19:E23" si="13">D19^2 - TAN(0.4*D19 + 0.4)</f>
        <v>0.75852742859065625</v>
      </c>
      <c r="F19">
        <f t="shared" ref="F19:F21" si="14">2*D19 - (0.4 / (COS(0.4*D19 + 0.4))^2)</f>
        <v>1.6385365464430337</v>
      </c>
      <c r="G19" s="1" t="str">
        <f t="shared" ref="G19:G21" si="15">IF(ABS(E19)&lt;$B$3, "да", "нет")</f>
        <v>нет</v>
      </c>
      <c r="H19" s="1" t="str">
        <f t="shared" ref="H19:H21" si="16">IF(ABS(E19)&lt;$B$4, "да", "нет")</f>
        <v>нет</v>
      </c>
      <c r="I19" s="1" t="str">
        <f t="shared" ref="I19:I21" si="17">IF(ABS(E19)&lt;$B$5, "да", "нет")</f>
        <v>нет</v>
      </c>
      <c r="J19" s="1">
        <v>3</v>
      </c>
    </row>
    <row r="20" spans="4:10">
      <c r="D20">
        <f t="shared" si="12"/>
        <v>1.0774052506879694</v>
      </c>
      <c r="E20">
        <f t="shared" si="13"/>
        <v>6.5254548687753822E-2</v>
      </c>
      <c r="F20">
        <f t="shared" si="14"/>
        <v>1.2747207491047665</v>
      </c>
      <c r="G20" s="1" t="str">
        <f t="shared" si="15"/>
        <v>нет</v>
      </c>
      <c r="H20" s="1" t="str">
        <f t="shared" si="16"/>
        <v>нет</v>
      </c>
      <c r="I20" s="1" t="str">
        <f t="shared" si="17"/>
        <v>нет</v>
      </c>
      <c r="J20" s="1">
        <v>4</v>
      </c>
    </row>
    <row r="21" spans="4:10">
      <c r="D21">
        <f t="shared" si="12"/>
        <v>1.0262140005780283</v>
      </c>
      <c r="E21">
        <f t="shared" si="13"/>
        <v>1.6380727674119022E-3</v>
      </c>
      <c r="F21">
        <f t="shared" si="14"/>
        <v>1.2101863625631175</v>
      </c>
      <c r="G21" s="1" t="str">
        <f t="shared" si="15"/>
        <v>нет</v>
      </c>
      <c r="H21" s="1" t="str">
        <f t="shared" si="16"/>
        <v>нет</v>
      </c>
      <c r="I21" s="1" t="str">
        <f t="shared" si="17"/>
        <v>нет</v>
      </c>
      <c r="J21" s="1">
        <v>5</v>
      </c>
    </row>
    <row r="22" spans="4:10">
      <c r="D22">
        <f t="shared" ref="D22:D23" si="18">D21 - E21/F21</f>
        <v>1.0248604299065305</v>
      </c>
      <c r="E22">
        <f t="shared" si="13"/>
        <v>1.183613646871251E-6</v>
      </c>
      <c r="F22">
        <f t="shared" ref="F22:F23" si="19">2*D22 - (0.4 / (COS(0.4*D22 + 0.4))^2)</f>
        <v>1.2084371317652818</v>
      </c>
      <c r="G22" s="1" t="str">
        <f t="shared" ref="G22:G23" si="20">IF(ABS(E22)&lt;$B$3, "да", "нет")</f>
        <v>да</v>
      </c>
      <c r="H22" s="1" t="str">
        <f t="shared" ref="H22:H23" si="21">IF(ABS(E22)&lt;$B$4, "да", "нет")</f>
        <v>нет</v>
      </c>
      <c r="I22" s="1" t="str">
        <f t="shared" ref="I22:I23" si="22">IF(ABS(E22)&lt;$B$5, "да", "нет")</f>
        <v>нет</v>
      </c>
      <c r="J22" s="1">
        <v>6</v>
      </c>
    </row>
    <row r="23" spans="4:10">
      <c r="D23">
        <f t="shared" si="18"/>
        <v>1.0248594504483397</v>
      </c>
      <c r="E23">
        <f t="shared" si="13"/>
        <v>6.2039262616053747E-13</v>
      </c>
      <c r="F23">
        <f t="shared" si="19"/>
        <v>1.2084358652328473</v>
      </c>
      <c r="G23" s="1" t="str">
        <f t="shared" si="20"/>
        <v>да</v>
      </c>
      <c r="H23" s="1" t="str">
        <f t="shared" si="21"/>
        <v>да</v>
      </c>
      <c r="I23" s="1" t="str">
        <f t="shared" si="22"/>
        <v>да</v>
      </c>
      <c r="J23" s="1">
        <v>7</v>
      </c>
    </row>
  </sheetData>
  <mergeCells count="2">
    <mergeCell ref="A1:M1"/>
    <mergeCell ref="A14:M14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0"/>
  <sheetViews>
    <sheetView tabSelected="1" topLeftCell="A10" zoomScale="145" zoomScaleNormal="145" workbookViewId="0">
      <selection activeCell="C28" sqref="C28"/>
    </sheetView>
  </sheetViews>
  <sheetFormatPr defaultRowHeight="15"/>
  <cols>
    <col min="1" max="1" width="10.140625" customWidth="1"/>
    <col min="2" max="2" width="13.42578125" customWidth="1"/>
    <col min="9" max="9" width="15" customWidth="1"/>
    <col min="10" max="10" width="15.42578125" customWidth="1"/>
    <col min="11" max="11" width="16" customWidth="1"/>
  </cols>
  <sheetData>
    <row r="1" spans="1:13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3">
      <c r="A3" t="s">
        <v>7</v>
      </c>
      <c r="B3">
        <v>1E-3</v>
      </c>
      <c r="D3" t="s">
        <v>0</v>
      </c>
      <c r="E3" t="s">
        <v>2</v>
      </c>
      <c r="F3" t="s">
        <v>3</v>
      </c>
      <c r="G3" t="s">
        <v>16</v>
      </c>
      <c r="H3" t="s">
        <v>17</v>
      </c>
      <c r="I3" t="s">
        <v>6</v>
      </c>
      <c r="J3" t="s">
        <v>10</v>
      </c>
      <c r="K3" t="s">
        <v>11</v>
      </c>
      <c r="L3" t="s">
        <v>12</v>
      </c>
    </row>
    <row r="4" spans="1:13">
      <c r="A4" t="s">
        <v>8</v>
      </c>
      <c r="B4">
        <v>9.9999999999999995E-7</v>
      </c>
      <c r="D4">
        <v>1</v>
      </c>
      <c r="E4">
        <v>2</v>
      </c>
      <c r="F4">
        <f>D4^3-0.1*D4^2+0.4*D4-1.5</f>
        <v>-0.19999999999999996</v>
      </c>
      <c r="G4">
        <f>E4^3-0.1*E4^2+0.4*E4-1.5</f>
        <v>6.9</v>
      </c>
      <c r="L4">
        <v>1</v>
      </c>
    </row>
    <row r="5" spans="1:13">
      <c r="A5" t="s">
        <v>9</v>
      </c>
      <c r="B5">
        <v>1.0000000000000001E-9</v>
      </c>
      <c r="D5">
        <f>D4</f>
        <v>1</v>
      </c>
      <c r="E5">
        <f>E4-(D4-E4)/(F4-G4)*G4</f>
        <v>1.028169014084507</v>
      </c>
      <c r="F5">
        <f>D5^3-0.1*D5^2+0.4*D5-1.5</f>
        <v>-0.19999999999999996</v>
      </c>
      <c r="G5">
        <f>E5^3-0.1*E5^2+0.4*E5-1.5</f>
        <v>-0.10753567227606897</v>
      </c>
      <c r="H5">
        <f>ABS(E4-E5)</f>
        <v>0.971830985915493</v>
      </c>
      <c r="I5" t="str">
        <f>IF(H5&lt;$B$3, "да","нет")</f>
        <v>нет</v>
      </c>
      <c r="J5" t="str">
        <f>IF(H5&lt;$B$4, "да","нет")</f>
        <v>нет</v>
      </c>
      <c r="K5" t="str">
        <f>IF(H5&lt;$B$5, "да","нет")</f>
        <v>нет</v>
      </c>
      <c r="L5">
        <f>L4+1</f>
        <v>2</v>
      </c>
    </row>
    <row r="6" spans="1:13">
      <c r="D6">
        <f t="shared" ref="D6:D7" si="0">D5</f>
        <v>1</v>
      </c>
      <c r="E6">
        <f t="shared" ref="E6:E7" si="1">E5-(D5-E5)/(F5-G5)*G5</f>
        <v>1.0609294736205961</v>
      </c>
      <c r="F6">
        <f t="shared" ref="F6:F7" si="2">D6^3-0.1*D6^2+0.4*D6-1.5</f>
        <v>-0.19999999999999996</v>
      </c>
      <c r="G6">
        <f t="shared" ref="G6:G7" si="3">E6^3-0.1*E6^2+0.4*E6-1.5</f>
        <v>5.9664724013004378E-3</v>
      </c>
      <c r="H6">
        <f t="shared" ref="H6:H7" si="4">ABS(E5-E6)</f>
        <v>3.2760459536089082E-2</v>
      </c>
      <c r="I6" t="str">
        <f t="shared" ref="I6:I7" si="5">IF(H6&lt;$B$3, "да","нет")</f>
        <v>нет</v>
      </c>
      <c r="J6" t="str">
        <f t="shared" ref="J6:J7" si="6">IF(H6&lt;$B$4, "да","нет")</f>
        <v>нет</v>
      </c>
      <c r="K6" t="str">
        <f t="shared" ref="K6:K7" si="7">IF(H6&lt;$B$5, "да","нет")</f>
        <v>нет</v>
      </c>
      <c r="L6">
        <f t="shared" ref="L6:L7" si="8">L5+1</f>
        <v>3</v>
      </c>
    </row>
    <row r="7" spans="1:13">
      <c r="D7">
        <f t="shared" si="0"/>
        <v>1</v>
      </c>
      <c r="E7">
        <f t="shared" si="1"/>
        <v>1.0591644580889674</v>
      </c>
      <c r="F7">
        <f t="shared" si="2"/>
        <v>-0.19999999999999996</v>
      </c>
      <c r="G7">
        <f t="shared" si="3"/>
        <v>-3.1537689502170174E-4</v>
      </c>
      <c r="H7">
        <f t="shared" si="4"/>
        <v>1.7650155316286664E-3</v>
      </c>
      <c r="I7" t="str">
        <f t="shared" si="5"/>
        <v>нет</v>
      </c>
      <c r="J7" t="str">
        <f t="shared" si="6"/>
        <v>нет</v>
      </c>
      <c r="K7" t="str">
        <f t="shared" si="7"/>
        <v>нет</v>
      </c>
      <c r="L7">
        <f t="shared" si="8"/>
        <v>4</v>
      </c>
    </row>
    <row r="8" spans="1:13">
      <c r="D8">
        <f>D7</f>
        <v>1</v>
      </c>
      <c r="E8">
        <f>E7-(D7-E7)/(F7-G7)*G7</f>
        <v>1.0592579009530076</v>
      </c>
      <c r="F8">
        <f t="shared" ref="F8:G12" si="9">D8^3-0.1*D8^2+0.4*D8-1.5</f>
        <v>-0.19999999999999996</v>
      </c>
      <c r="G8">
        <f t="shared" si="9"/>
        <v>1.6713692747805098E-5</v>
      </c>
      <c r="H8">
        <f>ABS(E7-E8)</f>
        <v>9.3442864040227391E-5</v>
      </c>
      <c r="I8" t="str">
        <f>IF(H8&lt;$B$3, "да","нет")</f>
        <v>да</v>
      </c>
      <c r="J8" t="str">
        <f>IF(H8&lt;$B$4, "да","нет")</f>
        <v>нет</v>
      </c>
      <c r="K8" t="str">
        <f>IF(H8&lt;$B$5, "да","нет")</f>
        <v>нет</v>
      </c>
      <c r="L8">
        <f>L7+1</f>
        <v>5</v>
      </c>
    </row>
    <row r="9" spans="1:13">
      <c r="D9">
        <f>D8</f>
        <v>1</v>
      </c>
      <c r="E9">
        <f>E8-(D8-E8)/(F8-G8)*G8</f>
        <v>1.0592529492750646</v>
      </c>
      <c r="F9">
        <f t="shared" si="9"/>
        <v>-0.19999999999999996</v>
      </c>
      <c r="G9">
        <f t="shared" si="9"/>
        <v>-8.8563567790522768E-7</v>
      </c>
      <c r="H9">
        <f>ABS(E8-E9)</f>
        <v>4.9516779430103242E-6</v>
      </c>
      <c r="I9" t="str">
        <f>IF(H9&lt;$B$3, "да","нет")</f>
        <v>да</v>
      </c>
      <c r="J9" t="str">
        <f>IF(H9&lt;$B$4, "да","нет")</f>
        <v>нет</v>
      </c>
      <c r="K9" t="str">
        <f>IF(H9&lt;$B$5, "да","нет")</f>
        <v>нет</v>
      </c>
      <c r="L9">
        <f>L8+1</f>
        <v>6</v>
      </c>
    </row>
    <row r="10" spans="1:13">
      <c r="D10">
        <f>D9</f>
        <v>1</v>
      </c>
      <c r="E10">
        <f>E9-(D9-E9)/(F9-G9)*G9</f>
        <v>1.059253211658856</v>
      </c>
      <c r="F10">
        <f t="shared" si="9"/>
        <v>-0.19999999999999996</v>
      </c>
      <c r="G10">
        <f t="shared" si="9"/>
        <v>4.6928963826076142E-8</v>
      </c>
      <c r="H10">
        <f>ABS(E9-E10)</f>
        <v>2.6238379136067635E-7</v>
      </c>
      <c r="I10" t="str">
        <f>IF(H10&lt;$B$3, "да","нет")</f>
        <v>да</v>
      </c>
      <c r="J10" t="str">
        <f>IF(H10&lt;$B$4, "да","нет")</f>
        <v>да</v>
      </c>
      <c r="K10" t="str">
        <f>IF(H10&lt;$B$5, "да","нет")</f>
        <v>нет</v>
      </c>
      <c r="L10">
        <f>L9+1</f>
        <v>7</v>
      </c>
    </row>
    <row r="11" spans="1:13">
      <c r="D11">
        <f>D10</f>
        <v>1</v>
      </c>
      <c r="E11">
        <f>E10-(D10-E10)/(F10-G10)*G10</f>
        <v>1.0592531977554001</v>
      </c>
      <c r="F11">
        <f t="shared" si="9"/>
        <v>-0.19999999999999996</v>
      </c>
      <c r="G11">
        <f t="shared" si="9"/>
        <v>-2.4867192749411515E-9</v>
      </c>
      <c r="H11">
        <f>ABS(E10-E11)</f>
        <v>1.3903455942099185E-8</v>
      </c>
      <c r="I11" t="str">
        <f>IF(H11&lt;$B$3, "да","нет")</f>
        <v>да</v>
      </c>
      <c r="J11" t="str">
        <f>IF(H11&lt;$B$4, "да","нет")</f>
        <v>да</v>
      </c>
      <c r="K11" t="str">
        <f>IF(H11&lt;$B$5, "да","нет")</f>
        <v>нет</v>
      </c>
      <c r="L11">
        <f>L10+1</f>
        <v>8</v>
      </c>
    </row>
    <row r="12" spans="1:13">
      <c r="D12">
        <f>D11</f>
        <v>1</v>
      </c>
      <c r="E12">
        <f>E11-(D11-E11)/(F11-G11)*G11</f>
        <v>1.0592531984921305</v>
      </c>
      <c r="F12">
        <f t="shared" si="9"/>
        <v>-0.19999999999999996</v>
      </c>
      <c r="G12">
        <f t="shared" si="9"/>
        <v>1.3176926216829088E-10</v>
      </c>
      <c r="H12">
        <f>ABS(E11-E12)</f>
        <v>7.3673045442035345E-10</v>
      </c>
      <c r="I12" t="str">
        <f>IF(H12&lt;$B$3, "да","нет")</f>
        <v>да</v>
      </c>
      <c r="J12" t="str">
        <f>IF(H12&lt;$B$4, "да","нет")</f>
        <v>да</v>
      </c>
      <c r="K12" t="str">
        <f>IF(H12&lt;$B$5, "да","нет")</f>
        <v>да</v>
      </c>
      <c r="L12">
        <f>L11+1</f>
        <v>9</v>
      </c>
    </row>
    <row r="16" spans="1:13">
      <c r="A16" s="3" t="s">
        <v>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8" spans="4:14">
      <c r="D18" t="s">
        <v>0</v>
      </c>
      <c r="E18" t="s">
        <v>2</v>
      </c>
      <c r="F18" t="s">
        <v>3</v>
      </c>
      <c r="G18" t="s">
        <v>16</v>
      </c>
      <c r="H18" t="s">
        <v>17</v>
      </c>
      <c r="I18" t="s">
        <v>6</v>
      </c>
      <c r="J18" t="s">
        <v>10</v>
      </c>
      <c r="K18" t="s">
        <v>11</v>
      </c>
      <c r="L18" t="s">
        <v>12</v>
      </c>
    </row>
    <row r="19" spans="4:14">
      <c r="D19">
        <v>1</v>
      </c>
      <c r="E19">
        <v>2</v>
      </c>
      <c r="F19">
        <f>D19^2 - TAN(0.4*D19 + 0.4)</f>
        <v>-2.9638557050364112E-2</v>
      </c>
      <c r="G19">
        <f>E19^2 - TAN(0.4*E19 + 0.4)</f>
        <v>1.4278483778736799</v>
      </c>
      <c r="L19">
        <v>1</v>
      </c>
    </row>
    <row r="20" spans="4:14">
      <c r="D20">
        <f>D19</f>
        <v>1</v>
      </c>
      <c r="E20">
        <f>E19-(D19-E19)/(F19-G19)*G19</f>
        <v>1.020335384379901</v>
      </c>
      <c r="F20">
        <f>D20^2 - TAN(0.4*D20 + 0.4)</f>
        <v>-2.9638557050364112E-2</v>
      </c>
      <c r="G20">
        <f>E20^2 - TAN(0.4*E20 + 0.4)</f>
        <v>-5.4537928250102397E-3</v>
      </c>
      <c r="H20">
        <f>ABS(E20-E19)</f>
        <v>0.97966461562009899</v>
      </c>
      <c r="I20" t="str">
        <f>IF(H20&lt;$B$3, "да","нет")</f>
        <v>нет</v>
      </c>
      <c r="J20" t="str">
        <f>IF(H20&lt;$B$4, "да","нет")</f>
        <v>нет</v>
      </c>
      <c r="K20" t="str">
        <f>IF(H20&lt;$B$5, "да","нет")</f>
        <v>нет</v>
      </c>
      <c r="L20">
        <f>L19+1</f>
        <v>2</v>
      </c>
    </row>
    <row r="21" spans="4:14">
      <c r="D21">
        <f>D20</f>
        <v>1</v>
      </c>
      <c r="E21">
        <f t="shared" ref="E21" si="10">E20-(D20-E20)/(F20-G20)*G20</f>
        <v>1.0249211215982388</v>
      </c>
      <c r="F21">
        <f t="shared" ref="F21" si="11">D21^2 - TAN(0.4*D21 + 0.4)</f>
        <v>-2.9638557050364112E-2</v>
      </c>
      <c r="G21">
        <f t="shared" ref="G21" si="12">E21^2 - TAN(0.4*E21 + 0.4)</f>
        <v>7.4528088998215836E-5</v>
      </c>
      <c r="H21">
        <f t="shared" ref="H21" si="13">ABS(E21-E20)</f>
        <v>4.5857372183377709E-3</v>
      </c>
      <c r="I21" t="str">
        <f t="shared" ref="I21:I25" si="14">IF(H21&lt;$B$3, "да","нет")</f>
        <v>нет</v>
      </c>
      <c r="J21" t="str">
        <f t="shared" ref="J21" si="15">IF(H21&lt;$B$4, "да","нет")</f>
        <v>нет</v>
      </c>
      <c r="K21" t="str">
        <f t="shared" ref="K21" si="16">IF(H21&lt;$B$5, "да","нет")</f>
        <v>нет</v>
      </c>
      <c r="L21">
        <f t="shared" ref="L21" si="17">L20+1</f>
        <v>3</v>
      </c>
    </row>
    <row r="22" spans="4:14">
      <c r="D22">
        <f t="shared" ref="D22:D23" si="18">D21</f>
        <v>1</v>
      </c>
      <c r="E22">
        <f t="shared" ref="E22:E25" si="19">E21-(D21-E21)/(F21-G21)*G21</f>
        <v>1.0248586129910142</v>
      </c>
      <c r="F22">
        <f t="shared" ref="F22:F25" si="20">D22^2 - TAN(0.4*D22 + 0.4)</f>
        <v>-2.9638557050364112E-2</v>
      </c>
      <c r="G22">
        <f t="shared" ref="G22:G25" si="21">E22^2 - TAN(0.4*E22 + 0.4)</f>
        <v>-1.0120123938861525E-6</v>
      </c>
      <c r="H22">
        <f t="shared" ref="H22:H25" si="22">ABS(E22-E21)</f>
        <v>6.2508607224565083E-5</v>
      </c>
      <c r="I22" t="str">
        <f t="shared" si="14"/>
        <v>да</v>
      </c>
      <c r="J22" t="str">
        <f t="shared" ref="J22:J25" si="23">IF(H22&lt;$B$4, "да","нет")</f>
        <v>нет</v>
      </c>
      <c r="K22" t="str">
        <f t="shared" ref="K22:K25" si="24">IF(H22&lt;$B$5, "да","нет")</f>
        <v>нет</v>
      </c>
      <c r="L22">
        <f t="shared" ref="L22:L25" si="25">L21+1</f>
        <v>4</v>
      </c>
    </row>
    <row r="23" spans="4:14">
      <c r="D23">
        <f t="shared" si="18"/>
        <v>1</v>
      </c>
      <c r="E23">
        <f t="shared" si="19"/>
        <v>1.0248594618205786</v>
      </c>
      <c r="F23">
        <f t="shared" si="20"/>
        <v>-2.9638557050364112E-2</v>
      </c>
      <c r="G23">
        <f t="shared" si="21"/>
        <v>1.3743241877861578E-8</v>
      </c>
      <c r="H23">
        <f t="shared" si="22"/>
        <v>8.488295644148991E-7</v>
      </c>
      <c r="I23" t="str">
        <f t="shared" si="14"/>
        <v>да</v>
      </c>
      <c r="J23" t="str">
        <f t="shared" si="23"/>
        <v>да</v>
      </c>
      <c r="K23" t="str">
        <f t="shared" si="24"/>
        <v>нет</v>
      </c>
      <c r="L23">
        <f t="shared" si="25"/>
        <v>5</v>
      </c>
    </row>
    <row r="24" spans="4:14">
      <c r="D24">
        <f>D23</f>
        <v>1</v>
      </c>
      <c r="E24">
        <f t="shared" si="19"/>
        <v>1.0248594502933832</v>
      </c>
      <c r="F24">
        <f t="shared" si="20"/>
        <v>-2.9638557050364112E-2</v>
      </c>
      <c r="G24">
        <f t="shared" si="21"/>
        <v>-1.8663470768842672E-10</v>
      </c>
      <c r="H24">
        <f t="shared" si="22"/>
        <v>1.152719542041325E-8</v>
      </c>
      <c r="I24" t="str">
        <f t="shared" si="14"/>
        <v>да</v>
      </c>
      <c r="J24" t="str">
        <f t="shared" si="23"/>
        <v>да</v>
      </c>
      <c r="K24" t="str">
        <f t="shared" si="24"/>
        <v>нет</v>
      </c>
      <c r="L24">
        <f t="shared" si="25"/>
        <v>6</v>
      </c>
    </row>
    <row r="25" spans="4:14">
      <c r="D25">
        <f>D24</f>
        <v>1</v>
      </c>
      <c r="E25">
        <f t="shared" si="19"/>
        <v>1.0248594504499238</v>
      </c>
      <c r="F25">
        <f t="shared" si="20"/>
        <v>-2.9638557050364112E-2</v>
      </c>
      <c r="G25">
        <f t="shared" si="21"/>
        <v>2.5346391652192324E-12</v>
      </c>
      <c r="H25">
        <f t="shared" si="22"/>
        <v>1.5654055829372737E-10</v>
      </c>
      <c r="I25" t="str">
        <f t="shared" si="14"/>
        <v>да</v>
      </c>
      <c r="J25" t="str">
        <f t="shared" si="23"/>
        <v>да</v>
      </c>
      <c r="K25" t="str">
        <f t="shared" si="24"/>
        <v>да</v>
      </c>
      <c r="L25">
        <f t="shared" si="25"/>
        <v>7</v>
      </c>
    </row>
    <row r="28" spans="4:14">
      <c r="D28" s="2" t="s">
        <v>20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4:14">
      <c r="D29" s="2" t="s">
        <v>18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4:14">
      <c r="D30" s="2" t="s">
        <v>19</v>
      </c>
      <c r="E30" s="2"/>
      <c r="F30" s="2"/>
      <c r="G30" s="2"/>
      <c r="H30" s="2"/>
      <c r="I30" s="2"/>
      <c r="J30" s="2"/>
      <c r="K30" s="2"/>
      <c r="L30" s="2"/>
      <c r="M30" s="2"/>
      <c r="N30" s="2"/>
    </row>
  </sheetData>
  <mergeCells count="2">
    <mergeCell ref="A1:M1"/>
    <mergeCell ref="A16:M16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Дихотомия</vt:lpstr>
      <vt:lpstr>М_касательных</vt:lpstr>
      <vt:lpstr>М_хорд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2019-12-18T14:41:22Z</dcterms:modified>
</cp:coreProperties>
</file>