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1" i="1"/>
  <c r="D22" i="1"/>
  <c r="D23" i="1" s="1"/>
  <c r="D20" i="1"/>
  <c r="D16" i="1"/>
  <c r="D17" i="1"/>
  <c r="D18" i="1"/>
  <c r="D19" i="1"/>
  <c r="C20" i="1"/>
  <c r="C18" i="1"/>
  <c r="C19" i="1"/>
  <c r="C17" i="1"/>
  <c r="C16" i="1"/>
  <c r="C15" i="1"/>
  <c r="G2" i="1"/>
  <c r="C3" i="1" s="1"/>
  <c r="C1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2" i="2"/>
  <c r="B18" i="1"/>
  <c r="B20" i="1"/>
  <c r="B21" i="1"/>
  <c r="B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C21" i="1" l="1"/>
  <c r="C22" i="1" s="1"/>
  <c r="C23" i="1" s="1"/>
  <c r="C2" i="1"/>
  <c r="C7" i="1"/>
  <c r="C9" i="1"/>
  <c r="C8" i="1"/>
  <c r="C14" i="1"/>
  <c r="C6" i="1"/>
  <c r="C13" i="1"/>
  <c r="C5" i="1"/>
  <c r="C12" i="1"/>
  <c r="C4" i="1"/>
  <c r="C11" i="1"/>
</calcChain>
</file>

<file path=xl/sharedStrings.xml><?xml version="1.0" encoding="utf-8"?>
<sst xmlns="http://schemas.openxmlformats.org/spreadsheetml/2006/main" count="20" uniqueCount="17">
  <si>
    <t>y, м</t>
  </si>
  <si>
    <t>t, K</t>
  </si>
  <si>
    <t>y(м)</t>
  </si>
  <si>
    <t>P(Па)</t>
  </si>
  <si>
    <t>T(градС)</t>
  </si>
  <si>
    <t>alpha_w(y)(град)</t>
  </si>
  <si>
    <t>w(y)(м/с)</t>
  </si>
  <si>
    <t>степен</t>
  </si>
  <si>
    <t>Градиент</t>
  </si>
  <si>
    <t>зима</t>
  </si>
  <si>
    <t>лето</t>
  </si>
  <si>
    <t>Тропопауза</t>
  </si>
  <si>
    <t>км</t>
  </si>
  <si>
    <t>нормал</t>
  </si>
  <si>
    <t>град/м</t>
  </si>
  <si>
    <t>P0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</si>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</sst>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t,</a:t>
            </a:r>
            <a:r>
              <a:rPr lang="en-US" baseline="0"/>
              <a:t> </a:t>
            </a:r>
            <a:r>
              <a:rPr lang="ru-RU" baseline="0"/>
              <a:t>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нормал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700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9300</c:v>
                </c:pt>
                <c:pt idx="16">
                  <c:v>9500</c:v>
                </c:pt>
                <c:pt idx="17">
                  <c:v>10000</c:v>
                </c:pt>
                <c:pt idx="18">
                  <c:v>11000</c:v>
                </c:pt>
                <c:pt idx="19">
                  <c:v>12000</c:v>
                </c:pt>
                <c:pt idx="20">
                  <c:v>14000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288.89999999999998</c:v>
                </c:pt>
                <c:pt idx="1">
                  <c:v>288.2672</c:v>
                </c:pt>
                <c:pt idx="2">
                  <c:v>287.63439999999997</c:v>
                </c:pt>
                <c:pt idx="3">
                  <c:v>287.0016</c:v>
                </c:pt>
                <c:pt idx="4">
                  <c:v>285.73599999999999</c:v>
                </c:pt>
                <c:pt idx="5">
                  <c:v>284.47039999999998</c:v>
                </c:pt>
                <c:pt idx="6">
                  <c:v>282.572</c:v>
                </c:pt>
                <c:pt idx="7">
                  <c:v>279.40799999999996</c:v>
                </c:pt>
                <c:pt idx="8">
                  <c:v>276.24399999999997</c:v>
                </c:pt>
                <c:pt idx="9">
                  <c:v>269.916</c:v>
                </c:pt>
                <c:pt idx="10">
                  <c:v>263.58799999999997</c:v>
                </c:pt>
                <c:pt idx="11">
                  <c:v>257.26</c:v>
                </c:pt>
                <c:pt idx="12">
                  <c:v>250.93199999999996</c:v>
                </c:pt>
                <c:pt idx="13">
                  <c:v>244.60399999999998</c:v>
                </c:pt>
                <c:pt idx="14">
                  <c:v>238.27599999999998</c:v>
                </c:pt>
                <c:pt idx="15">
                  <c:v>230.04959999999997</c:v>
                </c:pt>
                <c:pt idx="16">
                  <c:v>228.78127999999998</c:v>
                </c:pt>
                <c:pt idx="17">
                  <c:v>226.14467999999999</c:v>
                </c:pt>
                <c:pt idx="18">
                  <c:v>222.62948</c:v>
                </c:pt>
                <c:pt idx="19">
                  <c:v>221.45828</c:v>
                </c:pt>
                <c:pt idx="20">
                  <c:v>221.5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8-4298-99A8-45C4678700BA}"/>
            </c:ext>
          </c:extLst>
        </c:ser>
        <c:ser>
          <c:idx val="1"/>
          <c:order val="1"/>
          <c:tx>
            <c:v>реал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Лист2!$A$2:$A$79</c:f>
              <c:numCache>
                <c:formatCode>General</c:formatCode>
                <c:ptCount val="78"/>
                <c:pt idx="0">
                  <c:v>0</c:v>
                </c:pt>
                <c:pt idx="1">
                  <c:v>79</c:v>
                </c:pt>
                <c:pt idx="2">
                  <c:v>189</c:v>
                </c:pt>
                <c:pt idx="3">
                  <c:v>200</c:v>
                </c:pt>
                <c:pt idx="4">
                  <c:v>400</c:v>
                </c:pt>
                <c:pt idx="5">
                  <c:v>541</c:v>
                </c:pt>
                <c:pt idx="6">
                  <c:v>600</c:v>
                </c:pt>
                <c:pt idx="7">
                  <c:v>718</c:v>
                </c:pt>
                <c:pt idx="8">
                  <c:v>727</c:v>
                </c:pt>
                <c:pt idx="9">
                  <c:v>800</c:v>
                </c:pt>
                <c:pt idx="10">
                  <c:v>894</c:v>
                </c:pt>
                <c:pt idx="11">
                  <c:v>1000</c:v>
                </c:pt>
                <c:pt idx="12">
                  <c:v>1071</c:v>
                </c:pt>
                <c:pt idx="13">
                  <c:v>1200</c:v>
                </c:pt>
                <c:pt idx="14">
                  <c:v>1220</c:v>
                </c:pt>
                <c:pt idx="15">
                  <c:v>1400</c:v>
                </c:pt>
                <c:pt idx="16">
                  <c:v>1422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  <c:pt idx="20">
                  <c:v>2128</c:v>
                </c:pt>
                <c:pt idx="21">
                  <c:v>2200</c:v>
                </c:pt>
                <c:pt idx="22">
                  <c:v>2400</c:v>
                </c:pt>
                <c:pt idx="23">
                  <c:v>2414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2817</c:v>
                </c:pt>
                <c:pt idx="28">
                  <c:v>2937</c:v>
                </c:pt>
                <c:pt idx="29">
                  <c:v>2974</c:v>
                </c:pt>
                <c:pt idx="30">
                  <c:v>3000</c:v>
                </c:pt>
                <c:pt idx="31">
                  <c:v>3200</c:v>
                </c:pt>
                <c:pt idx="32">
                  <c:v>3400</c:v>
                </c:pt>
                <c:pt idx="33">
                  <c:v>3543</c:v>
                </c:pt>
                <c:pt idx="34">
                  <c:v>3600</c:v>
                </c:pt>
                <c:pt idx="35">
                  <c:v>3800</c:v>
                </c:pt>
                <c:pt idx="36">
                  <c:v>4000</c:v>
                </c:pt>
                <c:pt idx="37">
                  <c:v>4200</c:v>
                </c:pt>
                <c:pt idx="38">
                  <c:v>4400</c:v>
                </c:pt>
                <c:pt idx="39">
                  <c:v>4529</c:v>
                </c:pt>
                <c:pt idx="40">
                  <c:v>4600</c:v>
                </c:pt>
                <c:pt idx="41">
                  <c:v>4800</c:v>
                </c:pt>
                <c:pt idx="42">
                  <c:v>4897</c:v>
                </c:pt>
                <c:pt idx="43">
                  <c:v>5000</c:v>
                </c:pt>
                <c:pt idx="44">
                  <c:v>5200</c:v>
                </c:pt>
                <c:pt idx="45">
                  <c:v>5400</c:v>
                </c:pt>
                <c:pt idx="46">
                  <c:v>5532</c:v>
                </c:pt>
                <c:pt idx="47">
                  <c:v>5600</c:v>
                </c:pt>
                <c:pt idx="48">
                  <c:v>5783</c:v>
                </c:pt>
                <c:pt idx="49">
                  <c:v>5800</c:v>
                </c:pt>
                <c:pt idx="50">
                  <c:v>6000</c:v>
                </c:pt>
                <c:pt idx="51">
                  <c:v>6101</c:v>
                </c:pt>
                <c:pt idx="52">
                  <c:v>6396</c:v>
                </c:pt>
                <c:pt idx="53">
                  <c:v>6500</c:v>
                </c:pt>
                <c:pt idx="54">
                  <c:v>6505</c:v>
                </c:pt>
                <c:pt idx="55">
                  <c:v>6823</c:v>
                </c:pt>
                <c:pt idx="56">
                  <c:v>7000</c:v>
                </c:pt>
                <c:pt idx="57">
                  <c:v>7094</c:v>
                </c:pt>
                <c:pt idx="58">
                  <c:v>7137</c:v>
                </c:pt>
                <c:pt idx="59">
                  <c:v>7500</c:v>
                </c:pt>
                <c:pt idx="60">
                  <c:v>7807</c:v>
                </c:pt>
                <c:pt idx="61">
                  <c:v>7871</c:v>
                </c:pt>
                <c:pt idx="62">
                  <c:v>8000</c:v>
                </c:pt>
                <c:pt idx="63">
                  <c:v>8500</c:v>
                </c:pt>
                <c:pt idx="64">
                  <c:v>8518</c:v>
                </c:pt>
                <c:pt idx="65">
                  <c:v>8753</c:v>
                </c:pt>
                <c:pt idx="66">
                  <c:v>9000</c:v>
                </c:pt>
                <c:pt idx="67">
                  <c:v>9056</c:v>
                </c:pt>
                <c:pt idx="68">
                  <c:v>9076</c:v>
                </c:pt>
                <c:pt idx="69">
                  <c:v>9500</c:v>
                </c:pt>
                <c:pt idx="70">
                  <c:v>10000</c:v>
                </c:pt>
                <c:pt idx="71">
                  <c:v>10034</c:v>
                </c:pt>
                <c:pt idx="72">
                  <c:v>10272</c:v>
                </c:pt>
                <c:pt idx="73">
                  <c:v>10500</c:v>
                </c:pt>
                <c:pt idx="74">
                  <c:v>10832</c:v>
                </c:pt>
                <c:pt idx="75">
                  <c:v>10926</c:v>
                </c:pt>
                <c:pt idx="76">
                  <c:v>11000</c:v>
                </c:pt>
                <c:pt idx="77">
                  <c:v>11062</c:v>
                </c:pt>
              </c:numCache>
            </c:numRef>
          </c:xVal>
          <c:yVal>
            <c:numRef>
              <c:f>Лист2!$G$2:$G$79</c:f>
              <c:numCache>
                <c:formatCode>General</c:formatCode>
                <c:ptCount val="78"/>
                <c:pt idx="0">
                  <c:v>288.89999999999998</c:v>
                </c:pt>
                <c:pt idx="1">
                  <c:v>283.95</c:v>
                </c:pt>
                <c:pt idx="2">
                  <c:v>285.14999999999998</c:v>
                </c:pt>
                <c:pt idx="3">
                  <c:v>285.04999999999995</c:v>
                </c:pt>
                <c:pt idx="4">
                  <c:v>282.54999999999995</c:v>
                </c:pt>
                <c:pt idx="5">
                  <c:v>281.04999999999995</c:v>
                </c:pt>
                <c:pt idx="6">
                  <c:v>280.45</c:v>
                </c:pt>
                <c:pt idx="7">
                  <c:v>279.34999999999997</c:v>
                </c:pt>
                <c:pt idx="8">
                  <c:v>279.34999999999997</c:v>
                </c:pt>
                <c:pt idx="9">
                  <c:v>279.34999999999997</c:v>
                </c:pt>
                <c:pt idx="10">
                  <c:v>279.34999999999997</c:v>
                </c:pt>
                <c:pt idx="11">
                  <c:v>279.04999999999995</c:v>
                </c:pt>
                <c:pt idx="12">
                  <c:v>278.84999999999997</c:v>
                </c:pt>
                <c:pt idx="13">
                  <c:v>278.14999999999998</c:v>
                </c:pt>
                <c:pt idx="14">
                  <c:v>278.04999999999995</c:v>
                </c:pt>
                <c:pt idx="15">
                  <c:v>276.95</c:v>
                </c:pt>
                <c:pt idx="16">
                  <c:v>276.84999999999997</c:v>
                </c:pt>
                <c:pt idx="17">
                  <c:v>275.95</c:v>
                </c:pt>
                <c:pt idx="18">
                  <c:v>274.95</c:v>
                </c:pt>
                <c:pt idx="19">
                  <c:v>274.34999999999997</c:v>
                </c:pt>
                <c:pt idx="20">
                  <c:v>273.75</c:v>
                </c:pt>
                <c:pt idx="21">
                  <c:v>273.14999999999998</c:v>
                </c:pt>
                <c:pt idx="22">
                  <c:v>271.25</c:v>
                </c:pt>
                <c:pt idx="23">
                  <c:v>271.04999999999995</c:v>
                </c:pt>
                <c:pt idx="24">
                  <c:v>269.95</c:v>
                </c:pt>
                <c:pt idx="25">
                  <c:v>269.54999999999995</c:v>
                </c:pt>
                <c:pt idx="26">
                  <c:v>269.54999999999995</c:v>
                </c:pt>
                <c:pt idx="27">
                  <c:v>269.54999999999995</c:v>
                </c:pt>
                <c:pt idx="28">
                  <c:v>269.04999999999995</c:v>
                </c:pt>
                <c:pt idx="29">
                  <c:v>268.95</c:v>
                </c:pt>
                <c:pt idx="30">
                  <c:v>268.84999999999997</c:v>
                </c:pt>
                <c:pt idx="31">
                  <c:v>268.04999999999995</c:v>
                </c:pt>
                <c:pt idx="32">
                  <c:v>266.84999999999997</c:v>
                </c:pt>
                <c:pt idx="33">
                  <c:v>266.25</c:v>
                </c:pt>
                <c:pt idx="34">
                  <c:v>265.64999999999998</c:v>
                </c:pt>
                <c:pt idx="35">
                  <c:v>263.75</c:v>
                </c:pt>
                <c:pt idx="36">
                  <c:v>262.25</c:v>
                </c:pt>
                <c:pt idx="37">
                  <c:v>259.95</c:v>
                </c:pt>
                <c:pt idx="38">
                  <c:v>257.84999999999997</c:v>
                </c:pt>
                <c:pt idx="39">
                  <c:v>256.54999999999995</c:v>
                </c:pt>
                <c:pt idx="40">
                  <c:v>256.34999999999997</c:v>
                </c:pt>
                <c:pt idx="41">
                  <c:v>255.04999999999998</c:v>
                </c:pt>
                <c:pt idx="42">
                  <c:v>254.24999999999997</c:v>
                </c:pt>
                <c:pt idx="43">
                  <c:v>253.34999999999997</c:v>
                </c:pt>
                <c:pt idx="44">
                  <c:v>252.34999999999997</c:v>
                </c:pt>
                <c:pt idx="45">
                  <c:v>251.45</c:v>
                </c:pt>
                <c:pt idx="46">
                  <c:v>250.34999999999997</c:v>
                </c:pt>
                <c:pt idx="47">
                  <c:v>249.84999999999997</c:v>
                </c:pt>
                <c:pt idx="48">
                  <c:v>248.74999999999997</c:v>
                </c:pt>
                <c:pt idx="49">
                  <c:v>248.74999999999997</c:v>
                </c:pt>
                <c:pt idx="50">
                  <c:v>248.04999999999998</c:v>
                </c:pt>
                <c:pt idx="51">
                  <c:v>248.24999999999997</c:v>
                </c:pt>
                <c:pt idx="52">
                  <c:v>245.64999999999998</c:v>
                </c:pt>
                <c:pt idx="53">
                  <c:v>244.54999999999998</c:v>
                </c:pt>
                <c:pt idx="54">
                  <c:v>244.45</c:v>
                </c:pt>
                <c:pt idx="55">
                  <c:v>243.24999999999997</c:v>
                </c:pt>
                <c:pt idx="56">
                  <c:v>240.45</c:v>
                </c:pt>
                <c:pt idx="57">
                  <c:v>238.95</c:v>
                </c:pt>
                <c:pt idx="58">
                  <c:v>238.74999999999997</c:v>
                </c:pt>
                <c:pt idx="59">
                  <c:v>236.84999999999997</c:v>
                </c:pt>
                <c:pt idx="60">
                  <c:v>233.45</c:v>
                </c:pt>
                <c:pt idx="61">
                  <c:v>230.95</c:v>
                </c:pt>
                <c:pt idx="62">
                  <c:v>230.74999999999997</c:v>
                </c:pt>
                <c:pt idx="63">
                  <c:v>228.04999999999998</c:v>
                </c:pt>
                <c:pt idx="64">
                  <c:v>228.04999999999998</c:v>
                </c:pt>
                <c:pt idx="65">
                  <c:v>223.45</c:v>
                </c:pt>
                <c:pt idx="66">
                  <c:v>222.64999999999998</c:v>
                </c:pt>
                <c:pt idx="67">
                  <c:v>222.34999999999997</c:v>
                </c:pt>
                <c:pt idx="68">
                  <c:v>222.34999999999997</c:v>
                </c:pt>
                <c:pt idx="69">
                  <c:v>223.24999999999997</c:v>
                </c:pt>
                <c:pt idx="70">
                  <c:v>225.45</c:v>
                </c:pt>
                <c:pt idx="71">
                  <c:v>225.84999999999997</c:v>
                </c:pt>
                <c:pt idx="72">
                  <c:v>225.54999999999998</c:v>
                </c:pt>
                <c:pt idx="73">
                  <c:v>225.14999999999998</c:v>
                </c:pt>
                <c:pt idx="74">
                  <c:v>225.74999999999997</c:v>
                </c:pt>
                <c:pt idx="75">
                  <c:v>225.04999999999998</c:v>
                </c:pt>
                <c:pt idx="76">
                  <c:v>224.64999999999998</c:v>
                </c:pt>
                <c:pt idx="77">
                  <c:v>224.34999999999997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18-4298-99A8-45C4678700BA}"/>
            </c:ext>
          </c:extLst>
        </c:ser>
        <c:ser>
          <c:idx val="2"/>
          <c:order val="2"/>
          <c:tx>
            <c:v>-20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Лист1!$A$2:$A$23</c:f>
              <c:numCache>
                <c:formatCode>General</c:formatCode>
                <c:ptCount val="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700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9300</c:v>
                </c:pt>
                <c:pt idx="16">
                  <c:v>9500</c:v>
                </c:pt>
                <c:pt idx="17">
                  <c:v>10000</c:v>
                </c:pt>
                <c:pt idx="18">
                  <c:v>11000</c:v>
                </c:pt>
                <c:pt idx="19">
                  <c:v>12000</c:v>
                </c:pt>
                <c:pt idx="20">
                  <c:v>14000</c:v>
                </c:pt>
                <c:pt idx="21">
                  <c:v>16000</c:v>
                </c:pt>
              </c:numCache>
            </c:numRef>
          </c:xVal>
          <c:yVal>
            <c:numRef>
              <c:f>Лист1!$C$2:$C$23</c:f>
              <c:numCache>
                <c:formatCode>General</c:formatCode>
                <c:ptCount val="22"/>
                <c:pt idx="0">
                  <c:v>253.14999999999998</c:v>
                </c:pt>
                <c:pt idx="1">
                  <c:v>252.74999999999997</c:v>
                </c:pt>
                <c:pt idx="2">
                  <c:v>252.34999999999997</c:v>
                </c:pt>
                <c:pt idx="3">
                  <c:v>251.95</c:v>
                </c:pt>
                <c:pt idx="4">
                  <c:v>251.14999999999998</c:v>
                </c:pt>
                <c:pt idx="5">
                  <c:v>250.34999999999997</c:v>
                </c:pt>
                <c:pt idx="6">
                  <c:v>249.14999999999998</c:v>
                </c:pt>
                <c:pt idx="7">
                  <c:v>247.14999999999998</c:v>
                </c:pt>
                <c:pt idx="8">
                  <c:v>245.14999999999998</c:v>
                </c:pt>
                <c:pt idx="9">
                  <c:v>241.14999999999998</c:v>
                </c:pt>
                <c:pt idx="10">
                  <c:v>237.14999999999998</c:v>
                </c:pt>
                <c:pt idx="11">
                  <c:v>233.14999999999998</c:v>
                </c:pt>
                <c:pt idx="12">
                  <c:v>229.14999999999998</c:v>
                </c:pt>
                <c:pt idx="13">
                  <c:v>225.14999999999998</c:v>
                </c:pt>
                <c:pt idx="14">
                  <c:v>221.14999999999998</c:v>
                </c:pt>
                <c:pt idx="15">
                  <c:v>217.89349999999999</c:v>
                </c:pt>
                <c:pt idx="16">
                  <c:v>217.73749999999998</c:v>
                </c:pt>
                <c:pt idx="17">
                  <c:v>217.74999999999997</c:v>
                </c:pt>
                <c:pt idx="18">
                  <c:v>217.74999999999997</c:v>
                </c:pt>
                <c:pt idx="19">
                  <c:v>217.74999999999997</c:v>
                </c:pt>
                <c:pt idx="20">
                  <c:v>217.74999999999997</c:v>
                </c:pt>
                <c:pt idx="21">
                  <c:v>217.74999999999997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18-4298-99A8-45C4678700BA}"/>
            </c:ext>
          </c:extLst>
        </c:ser>
        <c:ser>
          <c:idx val="3"/>
          <c:order val="3"/>
          <c:tx>
            <c:v>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Лист1!$A$2:$A$23</c:f>
              <c:numCache>
                <c:formatCode>General</c:formatCode>
                <c:ptCount val="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700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9300</c:v>
                </c:pt>
                <c:pt idx="16">
                  <c:v>9500</c:v>
                </c:pt>
                <c:pt idx="17">
                  <c:v>10000</c:v>
                </c:pt>
                <c:pt idx="18">
                  <c:v>11000</c:v>
                </c:pt>
                <c:pt idx="19">
                  <c:v>12000</c:v>
                </c:pt>
                <c:pt idx="20">
                  <c:v>14000</c:v>
                </c:pt>
                <c:pt idx="21">
                  <c:v>16000</c:v>
                </c:pt>
              </c:numCache>
            </c:numRef>
          </c:xVal>
          <c:yVal>
            <c:numRef>
              <c:f>Лист1!$D$2:$D$23</c:f>
              <c:numCache>
                <c:formatCode>General</c:formatCode>
                <c:ptCount val="22"/>
                <c:pt idx="0">
                  <c:v>303.14999999999998</c:v>
                </c:pt>
                <c:pt idx="1">
                  <c:v>302.45</c:v>
                </c:pt>
                <c:pt idx="2">
                  <c:v>301.75</c:v>
                </c:pt>
                <c:pt idx="3">
                  <c:v>301.04999999999995</c:v>
                </c:pt>
                <c:pt idx="4">
                  <c:v>299.64999999999998</c:v>
                </c:pt>
                <c:pt idx="5">
                  <c:v>298.25</c:v>
                </c:pt>
                <c:pt idx="6">
                  <c:v>296.14999999999998</c:v>
                </c:pt>
                <c:pt idx="7">
                  <c:v>292.64999999999998</c:v>
                </c:pt>
                <c:pt idx="8">
                  <c:v>289.14999999999998</c:v>
                </c:pt>
                <c:pt idx="9">
                  <c:v>282.14999999999998</c:v>
                </c:pt>
                <c:pt idx="10">
                  <c:v>275.14999999999998</c:v>
                </c:pt>
                <c:pt idx="11">
                  <c:v>268.14999999999998</c:v>
                </c:pt>
                <c:pt idx="12">
                  <c:v>261.14999999999998</c:v>
                </c:pt>
                <c:pt idx="13">
                  <c:v>254.14999999999998</c:v>
                </c:pt>
                <c:pt idx="14">
                  <c:v>247.14999999999998</c:v>
                </c:pt>
                <c:pt idx="15">
                  <c:v>238.04999999999998</c:v>
                </c:pt>
                <c:pt idx="16">
                  <c:v>236.64999999999998</c:v>
                </c:pt>
                <c:pt idx="17">
                  <c:v>233.14999999999998</c:v>
                </c:pt>
                <c:pt idx="18">
                  <c:v>227.32999999999998</c:v>
                </c:pt>
                <c:pt idx="19">
                  <c:v>223.86999999999998</c:v>
                </c:pt>
                <c:pt idx="20">
                  <c:v>224.02999999999997</c:v>
                </c:pt>
                <c:pt idx="21">
                  <c:v>224.02999999999997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18-4298-99A8-45C4678700BA}"/>
            </c:ext>
          </c:extLst>
        </c:ser>
        <c:ser>
          <c:idx val="4"/>
          <c:order val="4"/>
          <c:tx>
            <c:v>-20 дельта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700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9300</c:v>
                </c:pt>
                <c:pt idx="16">
                  <c:v>9500</c:v>
                </c:pt>
                <c:pt idx="17">
                  <c:v>10000</c:v>
                </c:pt>
                <c:pt idx="18">
                  <c:v>11000</c:v>
                </c:pt>
                <c:pt idx="19">
                  <c:v>12000</c:v>
                </c:pt>
                <c:pt idx="20">
                  <c:v>14000</c:v>
                </c:pt>
              </c:numCache>
            </c:numRef>
          </c:xVal>
          <c:yVal>
            <c:numRef>
              <c:f>Лист1!$E$2:$E$22</c:f>
              <c:numCache>
                <c:formatCode>General</c:formatCode>
                <c:ptCount val="21"/>
                <c:pt idx="0">
                  <c:v>253.14999999999998</c:v>
                </c:pt>
                <c:pt idx="1">
                  <c:v>252.5172</c:v>
                </c:pt>
                <c:pt idx="2">
                  <c:v>251.88439999999997</c:v>
                </c:pt>
                <c:pt idx="3">
                  <c:v>251.2516</c:v>
                </c:pt>
                <c:pt idx="4">
                  <c:v>249.98599999999999</c:v>
                </c:pt>
                <c:pt idx="5">
                  <c:v>248.72039999999998</c:v>
                </c:pt>
                <c:pt idx="6">
                  <c:v>246.822</c:v>
                </c:pt>
                <c:pt idx="7">
                  <c:v>243.65799999999996</c:v>
                </c:pt>
                <c:pt idx="8">
                  <c:v>240.49399999999997</c:v>
                </c:pt>
                <c:pt idx="9">
                  <c:v>234.166</c:v>
                </c:pt>
                <c:pt idx="10">
                  <c:v>227.83799999999997</c:v>
                </c:pt>
                <c:pt idx="11">
                  <c:v>221.51</c:v>
                </c:pt>
                <c:pt idx="12">
                  <c:v>215.18199999999996</c:v>
                </c:pt>
                <c:pt idx="13">
                  <c:v>208.85399999999998</c:v>
                </c:pt>
                <c:pt idx="14">
                  <c:v>202.52599999999998</c:v>
                </c:pt>
                <c:pt idx="15">
                  <c:v>194.29959999999997</c:v>
                </c:pt>
                <c:pt idx="16">
                  <c:v>193.03127999999998</c:v>
                </c:pt>
                <c:pt idx="17">
                  <c:v>190.39467999999999</c:v>
                </c:pt>
                <c:pt idx="18">
                  <c:v>186.87948</c:v>
                </c:pt>
                <c:pt idx="19">
                  <c:v>185.70828</c:v>
                </c:pt>
                <c:pt idx="20">
                  <c:v>185.75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18-4298-99A8-45C46787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55904"/>
        <c:axId val="1635755072"/>
      </c:scatterChart>
      <c:valAx>
        <c:axId val="1635755904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755072"/>
        <c:crosses val="autoZero"/>
        <c:crossBetween val="midCat"/>
      </c:valAx>
      <c:valAx>
        <c:axId val="163575507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7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Ветер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реал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Лист2!$A$2:$A$79</c:f>
              <c:numCache>
                <c:formatCode>General</c:formatCode>
                <c:ptCount val="78"/>
                <c:pt idx="0">
                  <c:v>0</c:v>
                </c:pt>
                <c:pt idx="1">
                  <c:v>79</c:v>
                </c:pt>
                <c:pt idx="2">
                  <c:v>189</c:v>
                </c:pt>
                <c:pt idx="3">
                  <c:v>200</c:v>
                </c:pt>
                <c:pt idx="4">
                  <c:v>400</c:v>
                </c:pt>
                <c:pt idx="5">
                  <c:v>541</c:v>
                </c:pt>
                <c:pt idx="6">
                  <c:v>600</c:v>
                </c:pt>
                <c:pt idx="7">
                  <c:v>718</c:v>
                </c:pt>
                <c:pt idx="8">
                  <c:v>727</c:v>
                </c:pt>
                <c:pt idx="9">
                  <c:v>800</c:v>
                </c:pt>
                <c:pt idx="10">
                  <c:v>894</c:v>
                </c:pt>
                <c:pt idx="11">
                  <c:v>1000</c:v>
                </c:pt>
                <c:pt idx="12">
                  <c:v>1071</c:v>
                </c:pt>
                <c:pt idx="13">
                  <c:v>1200</c:v>
                </c:pt>
                <c:pt idx="14">
                  <c:v>1220</c:v>
                </c:pt>
                <c:pt idx="15">
                  <c:v>1400</c:v>
                </c:pt>
                <c:pt idx="16">
                  <c:v>1422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  <c:pt idx="20">
                  <c:v>2128</c:v>
                </c:pt>
                <c:pt idx="21">
                  <c:v>2200</c:v>
                </c:pt>
                <c:pt idx="22">
                  <c:v>2400</c:v>
                </c:pt>
                <c:pt idx="23">
                  <c:v>2414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2817</c:v>
                </c:pt>
                <c:pt idx="28">
                  <c:v>2937</c:v>
                </c:pt>
                <c:pt idx="29">
                  <c:v>2974</c:v>
                </c:pt>
                <c:pt idx="30">
                  <c:v>3000</c:v>
                </c:pt>
                <c:pt idx="31">
                  <c:v>3200</c:v>
                </c:pt>
                <c:pt idx="32">
                  <c:v>3400</c:v>
                </c:pt>
                <c:pt idx="33">
                  <c:v>3543</c:v>
                </c:pt>
                <c:pt idx="34">
                  <c:v>3600</c:v>
                </c:pt>
                <c:pt idx="35">
                  <c:v>3800</c:v>
                </c:pt>
                <c:pt idx="36">
                  <c:v>4000</c:v>
                </c:pt>
                <c:pt idx="37">
                  <c:v>4200</c:v>
                </c:pt>
                <c:pt idx="38">
                  <c:v>4400</c:v>
                </c:pt>
                <c:pt idx="39">
                  <c:v>4529</c:v>
                </c:pt>
                <c:pt idx="40">
                  <c:v>4600</c:v>
                </c:pt>
                <c:pt idx="41">
                  <c:v>4800</c:v>
                </c:pt>
                <c:pt idx="42">
                  <c:v>4897</c:v>
                </c:pt>
                <c:pt idx="43">
                  <c:v>5000</c:v>
                </c:pt>
                <c:pt idx="44">
                  <c:v>5200</c:v>
                </c:pt>
                <c:pt idx="45">
                  <c:v>5400</c:v>
                </c:pt>
                <c:pt idx="46">
                  <c:v>5532</c:v>
                </c:pt>
                <c:pt idx="47">
                  <c:v>5600</c:v>
                </c:pt>
                <c:pt idx="48">
                  <c:v>5783</c:v>
                </c:pt>
                <c:pt idx="49">
                  <c:v>5800</c:v>
                </c:pt>
                <c:pt idx="50">
                  <c:v>6000</c:v>
                </c:pt>
                <c:pt idx="51">
                  <c:v>6101</c:v>
                </c:pt>
                <c:pt idx="52">
                  <c:v>6396</c:v>
                </c:pt>
                <c:pt idx="53">
                  <c:v>6500</c:v>
                </c:pt>
                <c:pt idx="54">
                  <c:v>6505</c:v>
                </c:pt>
                <c:pt idx="55">
                  <c:v>6823</c:v>
                </c:pt>
                <c:pt idx="56">
                  <c:v>7000</c:v>
                </c:pt>
                <c:pt idx="57">
                  <c:v>7094</c:v>
                </c:pt>
                <c:pt idx="58">
                  <c:v>7137</c:v>
                </c:pt>
                <c:pt idx="59">
                  <c:v>7500</c:v>
                </c:pt>
                <c:pt idx="60">
                  <c:v>7807</c:v>
                </c:pt>
                <c:pt idx="61">
                  <c:v>7871</c:v>
                </c:pt>
                <c:pt idx="62">
                  <c:v>8000</c:v>
                </c:pt>
                <c:pt idx="63">
                  <c:v>8500</c:v>
                </c:pt>
                <c:pt idx="64">
                  <c:v>8518</c:v>
                </c:pt>
                <c:pt idx="65">
                  <c:v>8753</c:v>
                </c:pt>
                <c:pt idx="66">
                  <c:v>9000</c:v>
                </c:pt>
                <c:pt idx="67">
                  <c:v>9056</c:v>
                </c:pt>
                <c:pt idx="68">
                  <c:v>9076</c:v>
                </c:pt>
                <c:pt idx="69">
                  <c:v>9500</c:v>
                </c:pt>
                <c:pt idx="70">
                  <c:v>10000</c:v>
                </c:pt>
                <c:pt idx="71">
                  <c:v>10034</c:v>
                </c:pt>
                <c:pt idx="72">
                  <c:v>10272</c:v>
                </c:pt>
                <c:pt idx="73">
                  <c:v>10500</c:v>
                </c:pt>
                <c:pt idx="74">
                  <c:v>10832</c:v>
                </c:pt>
                <c:pt idx="75">
                  <c:v>10926</c:v>
                </c:pt>
                <c:pt idx="76">
                  <c:v>11000</c:v>
                </c:pt>
                <c:pt idx="77">
                  <c:v>11062</c:v>
                </c:pt>
              </c:numCache>
            </c:numRef>
          </c:xVal>
          <c:yVal>
            <c:numRef>
              <c:f>Лист2!$E$2:$E$79</c:f>
              <c:numCache>
                <c:formatCode>General</c:formatCode>
                <c:ptCount val="7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28</c:v>
                </c:pt>
                <c:pt idx="42">
                  <c:v>28</c:v>
                </c:pt>
                <c:pt idx="43">
                  <c:v>29</c:v>
                </c:pt>
                <c:pt idx="44">
                  <c:v>31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38</c:v>
                </c:pt>
                <c:pt idx="49">
                  <c:v>38</c:v>
                </c:pt>
                <c:pt idx="50">
                  <c:v>43</c:v>
                </c:pt>
                <c:pt idx="51">
                  <c:v>45</c:v>
                </c:pt>
                <c:pt idx="52">
                  <c:v>48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53</c:v>
                </c:pt>
                <c:pt idx="64">
                  <c:v>53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51</c:v>
                </c:pt>
                <c:pt idx="71">
                  <c:v>51</c:v>
                </c:pt>
                <c:pt idx="72">
                  <c:v>49</c:v>
                </c:pt>
                <c:pt idx="73">
                  <c:v>47</c:v>
                </c:pt>
                <c:pt idx="74">
                  <c:v>43</c:v>
                </c:pt>
                <c:pt idx="75">
                  <c:v>42</c:v>
                </c:pt>
                <c:pt idx="76">
                  <c:v>41</c:v>
                </c:pt>
                <c:pt idx="77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3-436B-93D6-B5B9F5F29EBF}"/>
            </c:ext>
          </c:extLst>
        </c:ser>
        <c:ser>
          <c:idx val="1"/>
          <c:order val="1"/>
          <c:tx>
            <c:v>степен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Лист2!$A$2:$A$79</c:f>
              <c:numCache>
                <c:formatCode>General</c:formatCode>
                <c:ptCount val="78"/>
                <c:pt idx="0">
                  <c:v>0</c:v>
                </c:pt>
                <c:pt idx="1">
                  <c:v>79</c:v>
                </c:pt>
                <c:pt idx="2">
                  <c:v>189</c:v>
                </c:pt>
                <c:pt idx="3">
                  <c:v>200</c:v>
                </c:pt>
                <c:pt idx="4">
                  <c:v>400</c:v>
                </c:pt>
                <c:pt idx="5">
                  <c:v>541</c:v>
                </c:pt>
                <c:pt idx="6">
                  <c:v>600</c:v>
                </c:pt>
                <c:pt idx="7">
                  <c:v>718</c:v>
                </c:pt>
                <c:pt idx="8">
                  <c:v>727</c:v>
                </c:pt>
                <c:pt idx="9">
                  <c:v>800</c:v>
                </c:pt>
                <c:pt idx="10">
                  <c:v>894</c:v>
                </c:pt>
                <c:pt idx="11">
                  <c:v>1000</c:v>
                </c:pt>
                <c:pt idx="12">
                  <c:v>1071</c:v>
                </c:pt>
                <c:pt idx="13">
                  <c:v>1200</c:v>
                </c:pt>
                <c:pt idx="14">
                  <c:v>1220</c:v>
                </c:pt>
                <c:pt idx="15">
                  <c:v>1400</c:v>
                </c:pt>
                <c:pt idx="16">
                  <c:v>1422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  <c:pt idx="20">
                  <c:v>2128</c:v>
                </c:pt>
                <c:pt idx="21">
                  <c:v>2200</c:v>
                </c:pt>
                <c:pt idx="22">
                  <c:v>2400</c:v>
                </c:pt>
                <c:pt idx="23">
                  <c:v>2414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2817</c:v>
                </c:pt>
                <c:pt idx="28">
                  <c:v>2937</c:v>
                </c:pt>
                <c:pt idx="29">
                  <c:v>2974</c:v>
                </c:pt>
                <c:pt idx="30">
                  <c:v>3000</c:v>
                </c:pt>
                <c:pt idx="31">
                  <c:v>3200</c:v>
                </c:pt>
                <c:pt idx="32">
                  <c:v>3400</c:v>
                </c:pt>
                <c:pt idx="33">
                  <c:v>3543</c:v>
                </c:pt>
                <c:pt idx="34">
                  <c:v>3600</c:v>
                </c:pt>
                <c:pt idx="35">
                  <c:v>3800</c:v>
                </c:pt>
                <c:pt idx="36">
                  <c:v>4000</c:v>
                </c:pt>
                <c:pt idx="37">
                  <c:v>4200</c:v>
                </c:pt>
                <c:pt idx="38">
                  <c:v>4400</c:v>
                </c:pt>
                <c:pt idx="39">
                  <c:v>4529</c:v>
                </c:pt>
                <c:pt idx="40">
                  <c:v>4600</c:v>
                </c:pt>
                <c:pt idx="41">
                  <c:v>4800</c:v>
                </c:pt>
                <c:pt idx="42">
                  <c:v>4897</c:v>
                </c:pt>
                <c:pt idx="43">
                  <c:v>5000</c:v>
                </c:pt>
                <c:pt idx="44">
                  <c:v>5200</c:v>
                </c:pt>
                <c:pt idx="45">
                  <c:v>5400</c:v>
                </c:pt>
                <c:pt idx="46">
                  <c:v>5532</c:v>
                </c:pt>
                <c:pt idx="47">
                  <c:v>5600</c:v>
                </c:pt>
                <c:pt idx="48">
                  <c:v>5783</c:v>
                </c:pt>
                <c:pt idx="49">
                  <c:v>5800</c:v>
                </c:pt>
                <c:pt idx="50">
                  <c:v>6000</c:v>
                </c:pt>
                <c:pt idx="51">
                  <c:v>6101</c:v>
                </c:pt>
                <c:pt idx="52">
                  <c:v>6396</c:v>
                </c:pt>
                <c:pt idx="53">
                  <c:v>6500</c:v>
                </c:pt>
                <c:pt idx="54">
                  <c:v>6505</c:v>
                </c:pt>
                <c:pt idx="55">
                  <c:v>6823</c:v>
                </c:pt>
                <c:pt idx="56">
                  <c:v>7000</c:v>
                </c:pt>
                <c:pt idx="57">
                  <c:v>7094</c:v>
                </c:pt>
                <c:pt idx="58">
                  <c:v>7137</c:v>
                </c:pt>
                <c:pt idx="59">
                  <c:v>7500</c:v>
                </c:pt>
                <c:pt idx="60">
                  <c:v>7807</c:v>
                </c:pt>
                <c:pt idx="61">
                  <c:v>7871</c:v>
                </c:pt>
                <c:pt idx="62">
                  <c:v>8000</c:v>
                </c:pt>
                <c:pt idx="63">
                  <c:v>8500</c:v>
                </c:pt>
                <c:pt idx="64">
                  <c:v>8518</c:v>
                </c:pt>
                <c:pt idx="65">
                  <c:v>8753</c:v>
                </c:pt>
                <c:pt idx="66">
                  <c:v>9000</c:v>
                </c:pt>
                <c:pt idx="67">
                  <c:v>9056</c:v>
                </c:pt>
                <c:pt idx="68">
                  <c:v>9076</c:v>
                </c:pt>
                <c:pt idx="69">
                  <c:v>9500</c:v>
                </c:pt>
                <c:pt idx="70">
                  <c:v>10000</c:v>
                </c:pt>
                <c:pt idx="71">
                  <c:v>10034</c:v>
                </c:pt>
                <c:pt idx="72">
                  <c:v>10272</c:v>
                </c:pt>
                <c:pt idx="73">
                  <c:v>10500</c:v>
                </c:pt>
                <c:pt idx="74">
                  <c:v>10832</c:v>
                </c:pt>
                <c:pt idx="75">
                  <c:v>10926</c:v>
                </c:pt>
                <c:pt idx="76">
                  <c:v>11000</c:v>
                </c:pt>
                <c:pt idx="77">
                  <c:v>11062</c:v>
                </c:pt>
              </c:numCache>
            </c:numRef>
          </c:xVal>
          <c:yVal>
            <c:numRef>
              <c:f>Лист2!$I$2:$I$79</c:f>
              <c:numCache>
                <c:formatCode>General</c:formatCode>
                <c:ptCount val="78"/>
                <c:pt idx="0">
                  <c:v>0</c:v>
                </c:pt>
                <c:pt idx="1">
                  <c:v>6.8575990821801067</c:v>
                </c:pt>
                <c:pt idx="2">
                  <c:v>9.7208888279300059</c:v>
                </c:pt>
                <c:pt idx="3">
                  <c:v>9.9433620520199604</c:v>
                </c:pt>
                <c:pt idx="4">
                  <c:v>13.120344887319337</c:v>
                </c:pt>
                <c:pt idx="5">
                  <c:v>14.804718729220991</c:v>
                </c:pt>
                <c:pt idx="6">
                  <c:v>15.430562390265127</c:v>
                </c:pt>
                <c:pt idx="7">
                  <c:v>16.579484857166985</c:v>
                </c:pt>
                <c:pt idx="8">
                  <c:v>16.662302666832304</c:v>
                </c:pt>
                <c:pt idx="9">
                  <c:v>17.312398870886561</c:v>
                </c:pt>
                <c:pt idx="10">
                  <c:v>18.09907010504061</c:v>
                </c:pt>
                <c:pt idx="11">
                  <c:v>18.928720334405803</c:v>
                </c:pt>
                <c:pt idx="12">
                  <c:v>19.455260177600056</c:v>
                </c:pt>
                <c:pt idx="13">
                  <c:v>20.360749141629533</c:v>
                </c:pt>
                <c:pt idx="14">
                  <c:v>20.495814745835791</c:v>
                </c:pt>
                <c:pt idx="15">
                  <c:v>21.65571209405255</c:v>
                </c:pt>
                <c:pt idx="16">
                  <c:v>21.791197320598862</c:v>
                </c:pt>
                <c:pt idx="17">
                  <c:v>22.843847264590536</c:v>
                </c:pt>
                <c:pt idx="18">
                  <c:v>23.945849948357743</c:v>
                </c:pt>
                <c:pt idx="19">
                  <c:v>24.976596222056195</c:v>
                </c:pt>
                <c:pt idx="20">
                  <c:v>25.604122960313667</c:v>
                </c:pt>
                <c:pt idx="21">
                  <c:v>25.947189704829825</c:v>
                </c:pt>
                <c:pt idx="22">
                  <c:v>26.866169561642586</c:v>
                </c:pt>
                <c:pt idx="23">
                  <c:v>26.928747927105217</c:v>
                </c:pt>
                <c:pt idx="24">
                  <c:v>27.740264257703693</c:v>
                </c:pt>
                <c:pt idx="25">
                  <c:v>28.162211800787087</c:v>
                </c:pt>
                <c:pt idx="26">
                  <c:v>28.574883421522571</c:v>
                </c:pt>
                <c:pt idx="27">
                  <c:v>28.644153574540177</c:v>
                </c:pt>
                <c:pt idx="28">
                  <c:v>29.126133335916258</c:v>
                </c:pt>
                <c:pt idx="29">
                  <c:v>29.272353448701772</c:v>
                </c:pt>
                <c:pt idx="30">
                  <c:v>29.374450870829307</c:v>
                </c:pt>
                <c:pt idx="31">
                  <c:v>30.142637178114956</c:v>
                </c:pt>
                <c:pt idx="32">
                  <c:v>30.882526413299686</c:v>
                </c:pt>
                <c:pt idx="33">
                  <c:v>31.395667114752513</c:v>
                </c:pt>
                <c:pt idx="34">
                  <c:v>31.596738437038745</c:v>
                </c:pt>
                <c:pt idx="35">
                  <c:v>32.287520384213408</c:v>
                </c:pt>
                <c:pt idx="36">
                  <c:v>32.956816299183529</c:v>
                </c:pt>
                <c:pt idx="37">
                  <c:v>33.606320963140774</c:v>
                </c:pt>
                <c:pt idx="38">
                  <c:v>34.237522077847956</c:v>
                </c:pt>
                <c:pt idx="39">
                  <c:v>34.635557538574041</c:v>
                </c:pt>
                <c:pt idx="40">
                  <c:v>34.851733734954863</c:v>
                </c:pt>
                <c:pt idx="41">
                  <c:v>35.450123268753337</c:v>
                </c:pt>
                <c:pt idx="42">
                  <c:v>35.734959672341859</c:v>
                </c:pt>
                <c:pt idx="43">
                  <c:v>36.033733019442941</c:v>
                </c:pt>
                <c:pt idx="44">
                  <c:v>36.603498134970593</c:v>
                </c:pt>
                <c:pt idx="45">
                  <c:v>37.160261256000325</c:v>
                </c:pt>
                <c:pt idx="46">
                  <c:v>37.520975699512405</c:v>
                </c:pt>
                <c:pt idx="47">
                  <c:v>37.70478472411228</c:v>
                </c:pt>
                <c:pt idx="48">
                  <c:v>38.192890844033435</c:v>
                </c:pt>
                <c:pt idx="49">
                  <c:v>38.237760803860063</c:v>
                </c:pt>
                <c:pt idx="50">
                  <c:v>38.759820298669013</c:v>
                </c:pt>
                <c:pt idx="51">
                  <c:v>39.01949683005342</c:v>
                </c:pt>
                <c:pt idx="52">
                  <c:v>39.763502981025738</c:v>
                </c:pt>
                <c:pt idx="53">
                  <c:v>40.020876634430358</c:v>
                </c:pt>
                <c:pt idx="54">
                  <c:v>40.033187909764074</c:v>
                </c:pt>
                <c:pt idx="55">
                  <c:v>40.804814063278577</c:v>
                </c:pt>
                <c:pt idx="56">
                  <c:v>41.224981623540216</c:v>
                </c:pt>
                <c:pt idx="57">
                  <c:v>41.445532926463308</c:v>
                </c:pt>
                <c:pt idx="58">
                  <c:v>41.545838965790296</c:v>
                </c:pt>
                <c:pt idx="59">
                  <c:v>42.37851750742152</c:v>
                </c:pt>
                <c:pt idx="60">
                  <c:v>43.064055494887924</c:v>
                </c:pt>
                <c:pt idx="61">
                  <c:v>43.204921428932124</c:v>
                </c:pt>
                <c:pt idx="62">
                  <c:v>43.486779820661738</c:v>
                </c:pt>
                <c:pt idx="63">
                  <c:v>44.5542179506445</c:v>
                </c:pt>
                <c:pt idx="64">
                  <c:v>44.591934045099052</c:v>
                </c:pt>
                <c:pt idx="65">
                  <c:v>45.080012324508132</c:v>
                </c:pt>
                <c:pt idx="66">
                  <c:v>45.584611570090637</c:v>
                </c:pt>
                <c:pt idx="67">
                  <c:v>45.697855520578173</c:v>
                </c:pt>
                <c:pt idx="68">
                  <c:v>45.738197936022964</c:v>
                </c:pt>
                <c:pt idx="69">
                  <c:v>46.581202620281928</c:v>
                </c:pt>
                <c:pt idx="70">
                  <c:v>47.546795773833409</c:v>
                </c:pt>
                <c:pt idx="71">
                  <c:v>47.611393578508931</c:v>
                </c:pt>
                <c:pt idx="72">
                  <c:v>48.059943843560006</c:v>
                </c:pt>
                <c:pt idx="73">
                  <c:v>48.483836091410822</c:v>
                </c:pt>
                <c:pt idx="74">
                  <c:v>49.091320610500915</c:v>
                </c:pt>
                <c:pt idx="75">
                  <c:v>49.261284636782094</c:v>
                </c:pt>
                <c:pt idx="76">
                  <c:v>49.394469880207382</c:v>
                </c:pt>
                <c:pt idx="77">
                  <c:v>49.505644218591449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3-436B-93D6-B5B9F5F2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133968"/>
        <c:axId val="1550131888"/>
      </c:scatterChart>
      <c:valAx>
        <c:axId val="15501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131888"/>
        <c:crosses val="autoZero"/>
        <c:crossBetween val="midCat"/>
      </c:valAx>
      <c:valAx>
        <c:axId val="15501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1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5</xdr:row>
      <xdr:rowOff>66675</xdr:rowOff>
    </xdr:from>
    <xdr:to>
      <xdr:col>21</xdr:col>
      <xdr:colOff>352425</xdr:colOff>
      <xdr:row>29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6</xdr:row>
      <xdr:rowOff>0</xdr:rowOff>
    </xdr:from>
    <xdr:to>
      <xdr:col>19</xdr:col>
      <xdr:colOff>352425</xdr:colOff>
      <xdr:row>20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B29" sqref="B29"/>
    </sheetView>
  </sheetViews>
  <sheetFormatPr defaultRowHeight="15" x14ac:dyDescent="0.25"/>
  <cols>
    <col min="4" max="4" width="13.42578125" customWidth="1"/>
    <col min="6" max="6" width="10.7109375" customWidth="1"/>
    <col min="10" max="10" width="12" customWidth="1"/>
  </cols>
  <sheetData>
    <row r="1" spans="1:13" x14ac:dyDescent="0.25">
      <c r="A1" t="s">
        <v>0</v>
      </c>
      <c r="B1" t="s">
        <v>1</v>
      </c>
      <c r="F1" s="2" t="s">
        <v>8</v>
      </c>
      <c r="G1" t="s">
        <v>9</v>
      </c>
      <c r="H1" t="s">
        <v>10</v>
      </c>
      <c r="I1" t="s">
        <v>13</v>
      </c>
      <c r="J1" s="2" t="s">
        <v>11</v>
      </c>
      <c r="K1" t="s">
        <v>9</v>
      </c>
      <c r="L1" t="s">
        <v>10</v>
      </c>
      <c r="M1" t="s">
        <v>13</v>
      </c>
    </row>
    <row r="2" spans="1:13" x14ac:dyDescent="0.25">
      <c r="A2">
        <v>0</v>
      </c>
      <c r="B2">
        <f>288.9-0.006328*A2</f>
        <v>288.89999999999998</v>
      </c>
      <c r="C2">
        <f>-20-15.75+288.9-$G$2*A2</f>
        <v>253.14999999999998</v>
      </c>
      <c r="D2">
        <f>30-15.75+288.9-$H$2*A2</f>
        <v>303.14999999999998</v>
      </c>
      <c r="E2">
        <f>B2-20-15.75</f>
        <v>253.14999999999998</v>
      </c>
      <c r="F2" s="1" t="s">
        <v>14</v>
      </c>
      <c r="G2">
        <f>0.004</f>
        <v>4.0000000000000001E-3</v>
      </c>
      <c r="H2">
        <v>7.0000000000000001E-3</v>
      </c>
      <c r="I2">
        <f>(288.9-230.05)/9300</f>
        <v>6.3279569892473082E-3</v>
      </c>
      <c r="J2" s="1" t="s">
        <v>12</v>
      </c>
      <c r="K2">
        <v>8</v>
      </c>
      <c r="L2">
        <v>16</v>
      </c>
      <c r="M2">
        <v>12</v>
      </c>
    </row>
    <row r="3" spans="1:13" x14ac:dyDescent="0.25">
      <c r="A3">
        <v>100</v>
      </c>
      <c r="B3">
        <f t="shared" ref="B3:B19" si="0">288.9-0.006328*A3</f>
        <v>288.2672</v>
      </c>
      <c r="C3">
        <f>-20-15.75+288.9-$G$2*A3</f>
        <v>252.74999999999997</v>
      </c>
      <c r="D3">
        <f>30-15.75+288.9-$H$2*A3</f>
        <v>302.45</v>
      </c>
      <c r="E3">
        <f t="shared" ref="E3:E23" si="1">B3-20-15.75</f>
        <v>252.5172</v>
      </c>
    </row>
    <row r="4" spans="1:13" x14ac:dyDescent="0.25">
      <c r="A4">
        <v>200</v>
      </c>
      <c r="B4">
        <f t="shared" si="0"/>
        <v>287.63439999999997</v>
      </c>
      <c r="C4">
        <f>-20-15.75+288.9-$G$2*A4</f>
        <v>252.34999999999997</v>
      </c>
      <c r="D4">
        <f>30-15.75+288.9-$H$2*A4</f>
        <v>301.75</v>
      </c>
      <c r="E4">
        <f t="shared" si="1"/>
        <v>251.88439999999997</v>
      </c>
    </row>
    <row r="5" spans="1:13" x14ac:dyDescent="0.25">
      <c r="A5">
        <v>300</v>
      </c>
      <c r="B5">
        <f t="shared" si="0"/>
        <v>287.0016</v>
      </c>
      <c r="C5">
        <f>-20-15.75+288.9-$G$2*A5</f>
        <v>251.95</v>
      </c>
      <c r="D5">
        <f>30-15.75+288.9-$H$2*A5</f>
        <v>301.04999999999995</v>
      </c>
      <c r="E5">
        <f t="shared" si="1"/>
        <v>251.2516</v>
      </c>
    </row>
    <row r="6" spans="1:13" x14ac:dyDescent="0.25">
      <c r="A6">
        <v>500</v>
      </c>
      <c r="B6">
        <f t="shared" si="0"/>
        <v>285.73599999999999</v>
      </c>
      <c r="C6">
        <f>-20-15.75+288.9-$G$2*A6</f>
        <v>251.14999999999998</v>
      </c>
      <c r="D6">
        <f>30-15.75+288.9-$H$2*A6</f>
        <v>299.64999999999998</v>
      </c>
      <c r="E6">
        <f t="shared" si="1"/>
        <v>249.98599999999999</v>
      </c>
    </row>
    <row r="7" spans="1:13" x14ac:dyDescent="0.25">
      <c r="A7">
        <v>700</v>
      </c>
      <c r="B7">
        <f t="shared" si="0"/>
        <v>284.47039999999998</v>
      </c>
      <c r="C7">
        <f>-20-15.75+288.9-$G$2*A7</f>
        <v>250.34999999999997</v>
      </c>
      <c r="D7">
        <f>30-15.75+288.9-$H$2*A7</f>
        <v>298.25</v>
      </c>
      <c r="E7">
        <f t="shared" si="1"/>
        <v>248.72039999999998</v>
      </c>
    </row>
    <row r="8" spans="1:13" x14ac:dyDescent="0.25">
      <c r="A8">
        <v>1000</v>
      </c>
      <c r="B8">
        <f t="shared" si="0"/>
        <v>282.572</v>
      </c>
      <c r="C8">
        <f>-20-15.75+288.9-$G$2*A8</f>
        <v>249.14999999999998</v>
      </c>
      <c r="D8">
        <f>30-15.75+288.9-$H$2*A8</f>
        <v>296.14999999999998</v>
      </c>
      <c r="E8">
        <f t="shared" si="1"/>
        <v>246.822</v>
      </c>
    </row>
    <row r="9" spans="1:13" x14ac:dyDescent="0.25">
      <c r="A9">
        <v>1500</v>
      </c>
      <c r="B9">
        <f t="shared" si="0"/>
        <v>279.40799999999996</v>
      </c>
      <c r="C9">
        <f>-20-15.75+288.9-$G$2*A9</f>
        <v>247.14999999999998</v>
      </c>
      <c r="D9">
        <f>30-15.75+288.9-$H$2*A9</f>
        <v>292.64999999999998</v>
      </c>
      <c r="E9">
        <f t="shared" si="1"/>
        <v>243.65799999999996</v>
      </c>
    </row>
    <row r="10" spans="1:13" x14ac:dyDescent="0.25">
      <c r="A10">
        <v>2000</v>
      </c>
      <c r="B10">
        <f t="shared" si="0"/>
        <v>276.24399999999997</v>
      </c>
      <c r="C10">
        <f>-20-15.75+288.9-$G$2*A10</f>
        <v>245.14999999999998</v>
      </c>
      <c r="D10">
        <f>30-15.75+288.9-$H$2*A10</f>
        <v>289.14999999999998</v>
      </c>
      <c r="E10">
        <f t="shared" si="1"/>
        <v>240.49399999999997</v>
      </c>
    </row>
    <row r="11" spans="1:13" x14ac:dyDescent="0.25">
      <c r="A11">
        <v>3000</v>
      </c>
      <c r="B11">
        <f t="shared" si="0"/>
        <v>269.916</v>
      </c>
      <c r="C11">
        <f>-20-15.75+288.9-$G$2*A11</f>
        <v>241.14999999999998</v>
      </c>
      <c r="D11">
        <f>30-15.75+288.9-$H$2*A11</f>
        <v>282.14999999999998</v>
      </c>
      <c r="E11">
        <f t="shared" si="1"/>
        <v>234.166</v>
      </c>
    </row>
    <row r="12" spans="1:13" x14ac:dyDescent="0.25">
      <c r="A12">
        <v>4000</v>
      </c>
      <c r="B12">
        <f t="shared" si="0"/>
        <v>263.58799999999997</v>
      </c>
      <c r="C12">
        <f>-20-15.75+288.9-$G$2*A12</f>
        <v>237.14999999999998</v>
      </c>
      <c r="D12">
        <f>30-15.75+288.9-$H$2*A12</f>
        <v>275.14999999999998</v>
      </c>
      <c r="E12">
        <f t="shared" si="1"/>
        <v>227.83799999999997</v>
      </c>
    </row>
    <row r="13" spans="1:13" x14ac:dyDescent="0.25">
      <c r="A13">
        <v>5000</v>
      </c>
      <c r="B13">
        <f t="shared" si="0"/>
        <v>257.26</v>
      </c>
      <c r="C13">
        <f>-20-15.75+288.9-$G$2*A13</f>
        <v>233.14999999999998</v>
      </c>
      <c r="D13">
        <f>30-15.75+288.9-$H$2*A13</f>
        <v>268.14999999999998</v>
      </c>
      <c r="E13">
        <f t="shared" si="1"/>
        <v>221.51</v>
      </c>
    </row>
    <row r="14" spans="1:13" x14ac:dyDescent="0.25">
      <c r="A14">
        <v>6000</v>
      </c>
      <c r="B14">
        <f t="shared" si="0"/>
        <v>250.93199999999996</v>
      </c>
      <c r="C14">
        <f>-20-15.75+288.9-$G$2*A14</f>
        <v>229.14999999999998</v>
      </c>
      <c r="D14">
        <f>30-15.75+288.9-$H$2*A14</f>
        <v>261.14999999999998</v>
      </c>
      <c r="E14">
        <f t="shared" si="1"/>
        <v>215.18199999999996</v>
      </c>
    </row>
    <row r="15" spans="1:13" x14ac:dyDescent="0.25">
      <c r="A15">
        <v>7000</v>
      </c>
      <c r="B15">
        <f t="shared" si="0"/>
        <v>244.60399999999998</v>
      </c>
      <c r="C15">
        <f>-20-15.75+288.9-$G$2*A15</f>
        <v>225.14999999999998</v>
      </c>
      <c r="D15">
        <f>30-15.75+288.9-$H$2*A15</f>
        <v>254.14999999999998</v>
      </c>
      <c r="E15">
        <f t="shared" si="1"/>
        <v>208.85399999999998</v>
      </c>
    </row>
    <row r="16" spans="1:13" x14ac:dyDescent="0.25">
      <c r="A16">
        <v>8000</v>
      </c>
      <c r="B16">
        <f t="shared" si="0"/>
        <v>238.27599999999998</v>
      </c>
      <c r="C16">
        <f>-20-15.75+288.9-$G$2*A16</f>
        <v>221.14999999999998</v>
      </c>
      <c r="D16">
        <f t="shared" ref="D16:D19" si="2">30-15.75+288.9-$H$2*A16</f>
        <v>247.14999999999998</v>
      </c>
      <c r="E16">
        <f t="shared" si="1"/>
        <v>202.52599999999998</v>
      </c>
    </row>
    <row r="17" spans="1:5" x14ac:dyDescent="0.25">
      <c r="A17">
        <v>9300</v>
      </c>
      <c r="B17">
        <f t="shared" si="0"/>
        <v>230.04959999999997</v>
      </c>
      <c r="C17">
        <f>$C$16-$G$2*(A17-8000)+0.00000115*(A17-8000)^2</f>
        <v>217.89349999999999</v>
      </c>
      <c r="D17">
        <f t="shared" si="2"/>
        <v>238.04999999999998</v>
      </c>
      <c r="E17">
        <f t="shared" si="1"/>
        <v>194.29959999999997</v>
      </c>
    </row>
    <row r="18" spans="1:5" x14ac:dyDescent="0.25">
      <c r="A18">
        <v>9500</v>
      </c>
      <c r="B18">
        <f>230-0.006328*(A18-9300)+0.000001172*(A18-9300)^2</f>
        <v>228.78127999999998</v>
      </c>
      <c r="C18">
        <f t="shared" ref="C18:C20" si="3">$C$16-$G$2*(A18-8000)+0.00000115*(A18-8000)^2</f>
        <v>217.73749999999998</v>
      </c>
      <c r="D18">
        <f t="shared" si="2"/>
        <v>236.64999999999998</v>
      </c>
      <c r="E18">
        <f t="shared" si="1"/>
        <v>193.03127999999998</v>
      </c>
    </row>
    <row r="19" spans="1:5" x14ac:dyDescent="0.25">
      <c r="A19">
        <v>10000</v>
      </c>
      <c r="B19">
        <f>230-0.006328*(A19-9300)+0.000001172*(A19-9300)^2</f>
        <v>226.14467999999999</v>
      </c>
      <c r="C19">
        <f t="shared" si="3"/>
        <v>217.74999999999997</v>
      </c>
      <c r="D19">
        <f t="shared" si="2"/>
        <v>233.14999999999998</v>
      </c>
      <c r="E19">
        <f t="shared" si="1"/>
        <v>190.39467999999999</v>
      </c>
    </row>
    <row r="20" spans="1:5" x14ac:dyDescent="0.25">
      <c r="A20">
        <v>11000</v>
      </c>
      <c r="B20">
        <f>230-0.006328*(A20-9300)+0.000001172*(A20-9300)^2</f>
        <v>222.62948</v>
      </c>
      <c r="C20">
        <f>C19</f>
        <v>217.74999999999997</v>
      </c>
      <c r="D20">
        <f>$D$19-$H$2*(A20-10000)+0.00000118*(A20-10000)^2</f>
        <v>227.32999999999998</v>
      </c>
      <c r="E20">
        <f t="shared" si="1"/>
        <v>186.87948</v>
      </c>
    </row>
    <row r="21" spans="1:5" x14ac:dyDescent="0.25">
      <c r="A21">
        <v>12000</v>
      </c>
      <c r="B21">
        <f>230-0.006328*(A21-9300)+0.000001172*(A21-9300)^2</f>
        <v>221.45828</v>
      </c>
      <c r="C21">
        <f t="shared" ref="C21:C23" si="4">C20</f>
        <v>217.74999999999997</v>
      </c>
      <c r="D21">
        <f t="shared" ref="D21:D22" si="5">$D$19-$H$2*(A21-10000)+0.00000118*(A21-10000)^2</f>
        <v>223.86999999999998</v>
      </c>
      <c r="E21">
        <f t="shared" si="1"/>
        <v>185.70828</v>
      </c>
    </row>
    <row r="22" spans="1:5" x14ac:dyDescent="0.25">
      <c r="A22">
        <v>14000</v>
      </c>
      <c r="B22">
        <v>221.5</v>
      </c>
      <c r="C22">
        <f t="shared" si="4"/>
        <v>217.74999999999997</v>
      </c>
      <c r="D22">
        <f t="shared" si="5"/>
        <v>224.02999999999997</v>
      </c>
      <c r="E22">
        <f t="shared" si="1"/>
        <v>185.75</v>
      </c>
    </row>
    <row r="23" spans="1:5" x14ac:dyDescent="0.25">
      <c r="A23">
        <v>16000</v>
      </c>
      <c r="B23">
        <v>221.5</v>
      </c>
      <c r="C23">
        <f t="shared" si="4"/>
        <v>217.74999999999997</v>
      </c>
      <c r="D23">
        <f>D22</f>
        <v>224.02999999999997</v>
      </c>
      <c r="E23">
        <f t="shared" si="1"/>
        <v>185.75</v>
      </c>
    </row>
    <row r="27" spans="1:5" x14ac:dyDescent="0.25">
      <c r="A27" t="s">
        <v>16</v>
      </c>
    </row>
    <row r="28" spans="1:5" x14ac:dyDescent="0.25">
      <c r="A28">
        <v>99980</v>
      </c>
      <c r="B28">
        <v>200</v>
      </c>
      <c r="C28" t="s">
        <v>15</v>
      </c>
      <c r="D28">
        <f>POWER(1-0.006328*B28/B2,5.4)*A28/100000</f>
        <v>0.97637547132239266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K26" sqref="K26"/>
    </sheetView>
  </sheetViews>
  <sheetFormatPr defaultRowHeight="15" x14ac:dyDescent="0.25"/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I1" t="s">
        <v>7</v>
      </c>
      <c r="J1">
        <v>10</v>
      </c>
      <c r="K1">
        <v>3</v>
      </c>
      <c r="L1">
        <v>0.4</v>
      </c>
    </row>
    <row r="2" spans="1:12" x14ac:dyDescent="0.25">
      <c r="A2">
        <v>0</v>
      </c>
      <c r="B2">
        <v>100000</v>
      </c>
      <c r="C2">
        <v>15.75</v>
      </c>
      <c r="D2">
        <v>10</v>
      </c>
      <c r="E2">
        <v>3</v>
      </c>
      <c r="G2">
        <f>C2+273.15</f>
        <v>288.89999999999998</v>
      </c>
      <c r="I2">
        <f>$K$1*POWER(A2/$J$1,$L$1)</f>
        <v>0</v>
      </c>
    </row>
    <row r="3" spans="1:12" x14ac:dyDescent="0.25">
      <c r="A3">
        <v>79</v>
      </c>
      <c r="B3">
        <v>100000</v>
      </c>
      <c r="C3">
        <v>10.8</v>
      </c>
      <c r="D3">
        <v>30</v>
      </c>
      <c r="E3">
        <v>3</v>
      </c>
      <c r="G3">
        <f t="shared" ref="G3:G66" si="0">C3+273.15</f>
        <v>283.95</v>
      </c>
      <c r="I3">
        <f t="shared" ref="I3:I66" si="1">$K$1*POWER(A3/$J$1,$L$1)</f>
        <v>6.8575990821801067</v>
      </c>
    </row>
    <row r="4" spans="1:12" x14ac:dyDescent="0.25">
      <c r="A4">
        <v>189</v>
      </c>
      <c r="B4">
        <v>98700</v>
      </c>
      <c r="C4">
        <v>12</v>
      </c>
      <c r="D4">
        <v>30</v>
      </c>
      <c r="E4">
        <v>3</v>
      </c>
      <c r="G4">
        <f t="shared" si="0"/>
        <v>285.14999999999998</v>
      </c>
      <c r="I4">
        <f t="shared" si="1"/>
        <v>9.7208888279300059</v>
      </c>
    </row>
    <row r="5" spans="1:12" x14ac:dyDescent="0.25">
      <c r="A5">
        <v>200</v>
      </c>
      <c r="B5">
        <v>98570</v>
      </c>
      <c r="C5">
        <v>11.9</v>
      </c>
      <c r="D5">
        <v>22</v>
      </c>
      <c r="E5">
        <v>3</v>
      </c>
      <c r="G5">
        <f t="shared" si="0"/>
        <v>285.04999999999995</v>
      </c>
      <c r="I5">
        <f t="shared" si="1"/>
        <v>9.9433620520199604</v>
      </c>
    </row>
    <row r="6" spans="1:12" x14ac:dyDescent="0.25">
      <c r="A6">
        <v>400</v>
      </c>
      <c r="B6">
        <v>96240</v>
      </c>
      <c r="C6">
        <v>9.4</v>
      </c>
      <c r="D6">
        <v>256</v>
      </c>
      <c r="E6">
        <v>8</v>
      </c>
      <c r="G6">
        <f t="shared" si="0"/>
        <v>282.54999999999995</v>
      </c>
      <c r="I6">
        <f t="shared" si="1"/>
        <v>13.120344887319337</v>
      </c>
    </row>
    <row r="7" spans="1:12" x14ac:dyDescent="0.25">
      <c r="A7">
        <v>541</v>
      </c>
      <c r="B7">
        <v>94610</v>
      </c>
      <c r="C7">
        <v>7.9</v>
      </c>
      <c r="D7">
        <v>238</v>
      </c>
      <c r="E7">
        <v>6</v>
      </c>
      <c r="G7">
        <f t="shared" si="0"/>
        <v>281.04999999999995</v>
      </c>
      <c r="I7">
        <f t="shared" si="1"/>
        <v>14.804718729220991</v>
      </c>
    </row>
    <row r="8" spans="1:12" x14ac:dyDescent="0.25">
      <c r="A8">
        <v>600</v>
      </c>
      <c r="B8">
        <v>93940</v>
      </c>
      <c r="C8">
        <v>7.3</v>
      </c>
      <c r="D8">
        <v>241</v>
      </c>
      <c r="E8">
        <v>8</v>
      </c>
      <c r="G8">
        <f t="shared" si="0"/>
        <v>280.45</v>
      </c>
      <c r="I8">
        <f t="shared" si="1"/>
        <v>15.430562390265127</v>
      </c>
    </row>
    <row r="9" spans="1:12" x14ac:dyDescent="0.25">
      <c r="A9">
        <v>718</v>
      </c>
      <c r="B9">
        <v>92600</v>
      </c>
      <c r="C9">
        <v>6.2</v>
      </c>
      <c r="D9">
        <v>246</v>
      </c>
      <c r="E9">
        <v>12</v>
      </c>
      <c r="G9">
        <f t="shared" si="0"/>
        <v>279.34999999999997</v>
      </c>
      <c r="I9">
        <f t="shared" si="1"/>
        <v>16.579484857166985</v>
      </c>
    </row>
    <row r="10" spans="1:12" x14ac:dyDescent="0.25">
      <c r="A10">
        <v>727</v>
      </c>
      <c r="B10">
        <v>92500</v>
      </c>
      <c r="C10">
        <v>6.2</v>
      </c>
      <c r="D10">
        <v>246</v>
      </c>
      <c r="E10">
        <v>12</v>
      </c>
      <c r="G10">
        <f t="shared" si="0"/>
        <v>279.34999999999997</v>
      </c>
      <c r="I10">
        <f t="shared" si="1"/>
        <v>16.662302666832304</v>
      </c>
    </row>
    <row r="11" spans="1:12" x14ac:dyDescent="0.25">
      <c r="A11">
        <v>800</v>
      </c>
      <c r="B11">
        <v>91680</v>
      </c>
      <c r="C11">
        <v>6.2</v>
      </c>
      <c r="D11">
        <v>247</v>
      </c>
      <c r="E11">
        <v>16</v>
      </c>
      <c r="G11">
        <f t="shared" si="0"/>
        <v>279.34999999999997</v>
      </c>
      <c r="I11">
        <f t="shared" si="1"/>
        <v>17.312398870886561</v>
      </c>
    </row>
    <row r="12" spans="1:12" x14ac:dyDescent="0.25">
      <c r="A12">
        <v>894</v>
      </c>
      <c r="B12">
        <v>90630</v>
      </c>
      <c r="C12">
        <v>6.2</v>
      </c>
      <c r="D12">
        <v>248</v>
      </c>
      <c r="E12">
        <v>21</v>
      </c>
      <c r="G12">
        <f t="shared" si="0"/>
        <v>279.34999999999997</v>
      </c>
      <c r="I12">
        <f t="shared" si="1"/>
        <v>18.09907010504061</v>
      </c>
    </row>
    <row r="13" spans="1:12" x14ac:dyDescent="0.25">
      <c r="A13">
        <v>1000</v>
      </c>
      <c r="B13">
        <v>89470</v>
      </c>
      <c r="C13">
        <v>5.9</v>
      </c>
      <c r="D13">
        <v>252</v>
      </c>
      <c r="E13">
        <v>22</v>
      </c>
      <c r="G13">
        <f t="shared" si="0"/>
        <v>279.04999999999995</v>
      </c>
      <c r="I13">
        <f t="shared" si="1"/>
        <v>18.928720334405803</v>
      </c>
    </row>
    <row r="14" spans="1:12" x14ac:dyDescent="0.25">
      <c r="A14">
        <v>1071</v>
      </c>
      <c r="B14">
        <v>88690</v>
      </c>
      <c r="C14">
        <v>5.7</v>
      </c>
      <c r="D14">
        <v>254</v>
      </c>
      <c r="E14">
        <v>23</v>
      </c>
      <c r="G14">
        <f t="shared" si="0"/>
        <v>278.84999999999997</v>
      </c>
      <c r="I14">
        <f t="shared" si="1"/>
        <v>19.455260177600056</v>
      </c>
    </row>
    <row r="15" spans="1:12" x14ac:dyDescent="0.25">
      <c r="A15">
        <v>1200</v>
      </c>
      <c r="B15">
        <v>87350</v>
      </c>
      <c r="C15">
        <v>5</v>
      </c>
      <c r="D15">
        <v>253</v>
      </c>
      <c r="E15">
        <v>19</v>
      </c>
      <c r="G15">
        <f t="shared" si="0"/>
        <v>278.14999999999998</v>
      </c>
      <c r="I15">
        <f t="shared" si="1"/>
        <v>20.360749141629533</v>
      </c>
    </row>
    <row r="16" spans="1:12" x14ac:dyDescent="0.25">
      <c r="A16">
        <v>1220</v>
      </c>
      <c r="B16">
        <v>87140</v>
      </c>
      <c r="C16">
        <v>4.9000000000000004</v>
      </c>
      <c r="D16">
        <v>253</v>
      </c>
      <c r="E16">
        <v>18</v>
      </c>
      <c r="G16">
        <f t="shared" si="0"/>
        <v>278.04999999999995</v>
      </c>
      <c r="I16">
        <f t="shared" si="1"/>
        <v>20.495814745835791</v>
      </c>
    </row>
    <row r="17" spans="1:9" x14ac:dyDescent="0.25">
      <c r="A17">
        <v>1400</v>
      </c>
      <c r="B17">
        <v>85230</v>
      </c>
      <c r="C17">
        <v>3.8</v>
      </c>
      <c r="D17">
        <v>249</v>
      </c>
      <c r="E17">
        <v>18</v>
      </c>
      <c r="G17">
        <f t="shared" si="0"/>
        <v>276.95</v>
      </c>
      <c r="I17">
        <f t="shared" si="1"/>
        <v>21.65571209405255</v>
      </c>
    </row>
    <row r="18" spans="1:9" x14ac:dyDescent="0.25">
      <c r="A18">
        <v>1422</v>
      </c>
      <c r="B18">
        <v>85000</v>
      </c>
      <c r="C18">
        <v>3.7</v>
      </c>
      <c r="D18">
        <v>248</v>
      </c>
      <c r="E18">
        <v>18</v>
      </c>
      <c r="G18">
        <f t="shared" si="0"/>
        <v>276.84999999999997</v>
      </c>
      <c r="I18">
        <f t="shared" si="1"/>
        <v>21.791197320598862</v>
      </c>
    </row>
    <row r="19" spans="1:9" x14ac:dyDescent="0.25">
      <c r="A19">
        <v>1600</v>
      </c>
      <c r="B19">
        <v>83150</v>
      </c>
      <c r="C19">
        <v>2.8</v>
      </c>
      <c r="D19">
        <v>253</v>
      </c>
      <c r="E19">
        <v>19</v>
      </c>
      <c r="G19">
        <f t="shared" si="0"/>
        <v>275.95</v>
      </c>
      <c r="I19">
        <f t="shared" si="1"/>
        <v>22.843847264590536</v>
      </c>
    </row>
    <row r="20" spans="1:9" x14ac:dyDescent="0.25">
      <c r="A20">
        <v>1800</v>
      </c>
      <c r="B20">
        <v>81130</v>
      </c>
      <c r="C20">
        <v>1.8</v>
      </c>
      <c r="D20">
        <v>252</v>
      </c>
      <c r="E20">
        <v>20</v>
      </c>
      <c r="G20">
        <f t="shared" si="0"/>
        <v>274.95</v>
      </c>
      <c r="I20">
        <f t="shared" si="1"/>
        <v>23.945849948357743</v>
      </c>
    </row>
    <row r="21" spans="1:9" x14ac:dyDescent="0.25">
      <c r="A21">
        <v>2000</v>
      </c>
      <c r="B21">
        <v>79130</v>
      </c>
      <c r="C21">
        <v>1.2</v>
      </c>
      <c r="D21">
        <v>260</v>
      </c>
      <c r="E21">
        <v>19</v>
      </c>
      <c r="G21">
        <f t="shared" si="0"/>
        <v>274.34999999999997</v>
      </c>
      <c r="I21">
        <f t="shared" si="1"/>
        <v>24.976596222056195</v>
      </c>
    </row>
    <row r="22" spans="1:9" x14ac:dyDescent="0.25">
      <c r="A22">
        <v>2128</v>
      </c>
      <c r="B22">
        <v>77880</v>
      </c>
      <c r="C22">
        <v>0.6</v>
      </c>
      <c r="D22">
        <v>257</v>
      </c>
      <c r="E22">
        <v>19</v>
      </c>
      <c r="G22">
        <f t="shared" si="0"/>
        <v>273.75</v>
      </c>
      <c r="I22">
        <f t="shared" si="1"/>
        <v>25.604122960313667</v>
      </c>
    </row>
    <row r="23" spans="1:9" x14ac:dyDescent="0.25">
      <c r="A23">
        <v>2200</v>
      </c>
      <c r="B23">
        <v>77190</v>
      </c>
      <c r="C23">
        <v>0</v>
      </c>
      <c r="D23">
        <v>258</v>
      </c>
      <c r="E23">
        <v>19</v>
      </c>
      <c r="G23">
        <f t="shared" si="0"/>
        <v>273.14999999999998</v>
      </c>
      <c r="I23">
        <f t="shared" si="1"/>
        <v>25.947189704829825</v>
      </c>
    </row>
    <row r="24" spans="1:9" x14ac:dyDescent="0.25">
      <c r="A24">
        <v>2400</v>
      </c>
      <c r="B24">
        <v>75280</v>
      </c>
      <c r="C24">
        <v>-1.9</v>
      </c>
      <c r="D24">
        <v>256</v>
      </c>
      <c r="E24">
        <v>19</v>
      </c>
      <c r="G24">
        <f t="shared" si="0"/>
        <v>271.25</v>
      </c>
      <c r="I24">
        <f t="shared" si="1"/>
        <v>26.866169561642586</v>
      </c>
    </row>
    <row r="25" spans="1:9" x14ac:dyDescent="0.25">
      <c r="A25">
        <v>2414</v>
      </c>
      <c r="B25">
        <v>75150</v>
      </c>
      <c r="C25">
        <v>-2.1</v>
      </c>
      <c r="D25">
        <v>256</v>
      </c>
      <c r="E25">
        <v>19</v>
      </c>
      <c r="G25">
        <f t="shared" si="0"/>
        <v>271.04999999999995</v>
      </c>
      <c r="I25">
        <f t="shared" si="1"/>
        <v>26.928747927105217</v>
      </c>
    </row>
    <row r="26" spans="1:9" x14ac:dyDescent="0.25">
      <c r="A26">
        <v>2600</v>
      </c>
      <c r="B26">
        <v>73410</v>
      </c>
      <c r="C26">
        <v>-3.2</v>
      </c>
      <c r="D26">
        <v>264</v>
      </c>
      <c r="E26">
        <v>20</v>
      </c>
      <c r="G26">
        <f t="shared" si="0"/>
        <v>269.95</v>
      </c>
      <c r="I26">
        <f t="shared" si="1"/>
        <v>27.740264257703693</v>
      </c>
    </row>
    <row r="27" spans="1:9" x14ac:dyDescent="0.25">
      <c r="A27">
        <v>2700</v>
      </c>
      <c r="B27">
        <v>72480</v>
      </c>
      <c r="C27">
        <v>-3.6</v>
      </c>
      <c r="D27">
        <v>262</v>
      </c>
      <c r="E27">
        <v>22</v>
      </c>
      <c r="G27">
        <f t="shared" si="0"/>
        <v>269.54999999999995</v>
      </c>
      <c r="I27">
        <f t="shared" si="1"/>
        <v>28.162211800787087</v>
      </c>
    </row>
    <row r="28" spans="1:9" x14ac:dyDescent="0.25">
      <c r="A28">
        <v>2800</v>
      </c>
      <c r="B28">
        <v>71570</v>
      </c>
      <c r="C28">
        <v>-3.6</v>
      </c>
      <c r="D28">
        <v>262</v>
      </c>
      <c r="E28">
        <v>22</v>
      </c>
      <c r="G28">
        <f t="shared" si="0"/>
        <v>269.54999999999995</v>
      </c>
      <c r="I28">
        <f t="shared" si="1"/>
        <v>28.574883421522571</v>
      </c>
    </row>
    <row r="29" spans="1:9" x14ac:dyDescent="0.25">
      <c r="A29">
        <v>2817</v>
      </c>
      <c r="B29">
        <v>71410</v>
      </c>
      <c r="C29">
        <v>-3.6</v>
      </c>
      <c r="D29">
        <v>262</v>
      </c>
      <c r="E29">
        <v>22</v>
      </c>
      <c r="G29">
        <f t="shared" si="0"/>
        <v>269.54999999999995</v>
      </c>
      <c r="I29">
        <f t="shared" si="1"/>
        <v>28.644153574540177</v>
      </c>
    </row>
    <row r="30" spans="1:9" x14ac:dyDescent="0.25">
      <c r="A30">
        <v>2937</v>
      </c>
      <c r="B30">
        <v>70330</v>
      </c>
      <c r="C30">
        <v>-4.0999999999999996</v>
      </c>
      <c r="D30">
        <v>263</v>
      </c>
      <c r="E30">
        <v>22</v>
      </c>
      <c r="G30">
        <f t="shared" si="0"/>
        <v>269.04999999999995</v>
      </c>
      <c r="I30">
        <f t="shared" si="1"/>
        <v>29.126133335916258</v>
      </c>
    </row>
    <row r="31" spans="1:9" x14ac:dyDescent="0.25">
      <c r="A31">
        <v>2974</v>
      </c>
      <c r="B31">
        <v>70000</v>
      </c>
      <c r="C31">
        <v>-4.2</v>
      </c>
      <c r="D31">
        <v>262</v>
      </c>
      <c r="E31">
        <v>22</v>
      </c>
      <c r="G31">
        <f t="shared" si="0"/>
        <v>268.95</v>
      </c>
      <c r="I31">
        <f t="shared" si="1"/>
        <v>29.272353448701772</v>
      </c>
    </row>
    <row r="32" spans="1:9" x14ac:dyDescent="0.25">
      <c r="A32">
        <v>3000</v>
      </c>
      <c r="B32">
        <v>69770</v>
      </c>
      <c r="C32">
        <v>-4.3</v>
      </c>
      <c r="D32">
        <v>262</v>
      </c>
      <c r="E32">
        <v>22</v>
      </c>
      <c r="G32">
        <f t="shared" si="0"/>
        <v>268.84999999999997</v>
      </c>
      <c r="I32">
        <f t="shared" si="1"/>
        <v>29.374450870829307</v>
      </c>
    </row>
    <row r="33" spans="1:9" x14ac:dyDescent="0.25">
      <c r="A33">
        <v>3200</v>
      </c>
      <c r="B33">
        <v>68020</v>
      </c>
      <c r="C33">
        <v>-5.0999999999999996</v>
      </c>
      <c r="D33">
        <v>261</v>
      </c>
      <c r="E33">
        <v>23</v>
      </c>
      <c r="G33">
        <f t="shared" si="0"/>
        <v>268.04999999999995</v>
      </c>
      <c r="I33">
        <f t="shared" si="1"/>
        <v>30.142637178114956</v>
      </c>
    </row>
    <row r="34" spans="1:9" x14ac:dyDescent="0.25">
      <c r="A34">
        <v>3400</v>
      </c>
      <c r="B34">
        <v>66310</v>
      </c>
      <c r="C34">
        <v>-6.3</v>
      </c>
      <c r="D34">
        <v>259</v>
      </c>
      <c r="E34">
        <v>24</v>
      </c>
      <c r="G34">
        <f t="shared" si="0"/>
        <v>266.84999999999997</v>
      </c>
      <c r="I34">
        <f t="shared" si="1"/>
        <v>30.882526413299686</v>
      </c>
    </row>
    <row r="35" spans="1:9" x14ac:dyDescent="0.25">
      <c r="A35">
        <v>3543</v>
      </c>
      <c r="B35">
        <v>65110</v>
      </c>
      <c r="C35">
        <v>-6.9</v>
      </c>
      <c r="D35">
        <v>258</v>
      </c>
      <c r="E35">
        <v>24</v>
      </c>
      <c r="G35">
        <f t="shared" si="0"/>
        <v>266.25</v>
      </c>
      <c r="I35">
        <f t="shared" si="1"/>
        <v>31.395667114752513</v>
      </c>
    </row>
    <row r="36" spans="1:9" x14ac:dyDescent="0.25">
      <c r="A36">
        <v>3600</v>
      </c>
      <c r="B36">
        <v>64630</v>
      </c>
      <c r="C36">
        <v>-7.5</v>
      </c>
      <c r="D36">
        <v>258</v>
      </c>
      <c r="E36">
        <v>24</v>
      </c>
      <c r="G36">
        <f t="shared" si="0"/>
        <v>265.64999999999998</v>
      </c>
      <c r="I36">
        <f t="shared" si="1"/>
        <v>31.596738437038745</v>
      </c>
    </row>
    <row r="37" spans="1:9" x14ac:dyDescent="0.25">
      <c r="A37">
        <v>3800</v>
      </c>
      <c r="B37">
        <v>62980</v>
      </c>
      <c r="C37">
        <v>-9.4</v>
      </c>
      <c r="D37">
        <v>257</v>
      </c>
      <c r="E37">
        <v>25</v>
      </c>
      <c r="G37">
        <f t="shared" si="0"/>
        <v>263.75</v>
      </c>
      <c r="I37">
        <f t="shared" si="1"/>
        <v>32.287520384213408</v>
      </c>
    </row>
    <row r="38" spans="1:9" x14ac:dyDescent="0.25">
      <c r="A38">
        <v>4000</v>
      </c>
      <c r="B38">
        <v>61370</v>
      </c>
      <c r="C38">
        <v>-10.9</v>
      </c>
      <c r="D38">
        <v>255</v>
      </c>
      <c r="E38">
        <v>25</v>
      </c>
      <c r="G38">
        <f t="shared" si="0"/>
        <v>262.25</v>
      </c>
      <c r="I38">
        <f t="shared" si="1"/>
        <v>32.956816299183529</v>
      </c>
    </row>
    <row r="39" spans="1:9" x14ac:dyDescent="0.25">
      <c r="A39">
        <v>4200</v>
      </c>
      <c r="B39">
        <v>59780</v>
      </c>
      <c r="C39">
        <v>-13.2</v>
      </c>
      <c r="D39">
        <v>255</v>
      </c>
      <c r="E39">
        <v>26</v>
      </c>
      <c r="G39">
        <f t="shared" si="0"/>
        <v>259.95</v>
      </c>
      <c r="I39">
        <f t="shared" si="1"/>
        <v>33.606320963140774</v>
      </c>
    </row>
    <row r="40" spans="1:9" x14ac:dyDescent="0.25">
      <c r="A40">
        <v>4400</v>
      </c>
      <c r="B40">
        <v>58220</v>
      </c>
      <c r="C40">
        <v>-15.3</v>
      </c>
      <c r="D40">
        <v>254</v>
      </c>
      <c r="E40">
        <v>26</v>
      </c>
      <c r="G40">
        <f t="shared" si="0"/>
        <v>257.84999999999997</v>
      </c>
      <c r="I40">
        <f t="shared" si="1"/>
        <v>34.237522077847956</v>
      </c>
    </row>
    <row r="41" spans="1:9" x14ac:dyDescent="0.25">
      <c r="A41">
        <v>4529</v>
      </c>
      <c r="B41">
        <v>57240</v>
      </c>
      <c r="C41">
        <v>-16.600000000000001</v>
      </c>
      <c r="D41">
        <v>254</v>
      </c>
      <c r="E41">
        <v>27</v>
      </c>
      <c r="G41">
        <f t="shared" si="0"/>
        <v>256.54999999999995</v>
      </c>
      <c r="I41">
        <f t="shared" si="1"/>
        <v>34.635557538574041</v>
      </c>
    </row>
    <row r="42" spans="1:9" x14ac:dyDescent="0.25">
      <c r="A42">
        <v>4600</v>
      </c>
      <c r="B42">
        <v>56700</v>
      </c>
      <c r="C42">
        <v>-16.8</v>
      </c>
      <c r="D42">
        <v>253</v>
      </c>
      <c r="E42">
        <v>27</v>
      </c>
      <c r="G42">
        <f t="shared" si="0"/>
        <v>256.34999999999997</v>
      </c>
      <c r="I42">
        <f t="shared" si="1"/>
        <v>34.851733734954863</v>
      </c>
    </row>
    <row r="43" spans="1:9" x14ac:dyDescent="0.25">
      <c r="A43">
        <v>4800</v>
      </c>
      <c r="B43">
        <v>55210</v>
      </c>
      <c r="C43">
        <v>-18.100000000000001</v>
      </c>
      <c r="D43">
        <v>254</v>
      </c>
      <c r="E43">
        <v>28</v>
      </c>
      <c r="G43">
        <f t="shared" si="0"/>
        <v>255.04999999999998</v>
      </c>
      <c r="I43">
        <f t="shared" si="1"/>
        <v>35.450123268753337</v>
      </c>
    </row>
    <row r="44" spans="1:9" x14ac:dyDescent="0.25">
      <c r="A44">
        <v>4897</v>
      </c>
      <c r="B44">
        <v>54490</v>
      </c>
      <c r="C44">
        <v>-18.899999999999999</v>
      </c>
      <c r="D44">
        <v>253</v>
      </c>
      <c r="E44">
        <v>28</v>
      </c>
      <c r="G44">
        <f t="shared" si="0"/>
        <v>254.24999999999997</v>
      </c>
      <c r="I44">
        <f t="shared" si="1"/>
        <v>35.734959672341859</v>
      </c>
    </row>
    <row r="45" spans="1:9" x14ac:dyDescent="0.25">
      <c r="A45">
        <v>5000</v>
      </c>
      <c r="B45">
        <v>53740</v>
      </c>
      <c r="C45">
        <v>-19.8</v>
      </c>
      <c r="D45">
        <v>253</v>
      </c>
      <c r="E45">
        <v>29</v>
      </c>
      <c r="G45">
        <f t="shared" si="0"/>
        <v>253.34999999999997</v>
      </c>
      <c r="I45">
        <f t="shared" si="1"/>
        <v>36.033733019442941</v>
      </c>
    </row>
    <row r="46" spans="1:9" x14ac:dyDescent="0.25">
      <c r="A46">
        <v>5200</v>
      </c>
      <c r="B46">
        <v>52310</v>
      </c>
      <c r="C46">
        <v>-20.8</v>
      </c>
      <c r="D46">
        <v>253</v>
      </c>
      <c r="E46">
        <v>31</v>
      </c>
      <c r="G46">
        <f t="shared" si="0"/>
        <v>252.34999999999997</v>
      </c>
      <c r="I46">
        <f t="shared" si="1"/>
        <v>36.603498134970593</v>
      </c>
    </row>
    <row r="47" spans="1:9" x14ac:dyDescent="0.25">
      <c r="A47">
        <v>5400</v>
      </c>
      <c r="B47">
        <v>50910</v>
      </c>
      <c r="C47">
        <v>-21.7</v>
      </c>
      <c r="D47">
        <v>253</v>
      </c>
      <c r="E47">
        <v>33</v>
      </c>
      <c r="G47">
        <f t="shared" si="0"/>
        <v>251.45</v>
      </c>
      <c r="I47">
        <f t="shared" si="1"/>
        <v>37.160261256000325</v>
      </c>
    </row>
    <row r="48" spans="1:9" x14ac:dyDescent="0.25">
      <c r="A48">
        <v>5532</v>
      </c>
      <c r="B48">
        <v>50000</v>
      </c>
      <c r="C48">
        <v>-22.8</v>
      </c>
      <c r="D48">
        <v>252</v>
      </c>
      <c r="E48">
        <v>34</v>
      </c>
      <c r="G48">
        <f t="shared" si="0"/>
        <v>250.34999999999997</v>
      </c>
      <c r="I48">
        <f t="shared" si="1"/>
        <v>37.520975699512405</v>
      </c>
    </row>
    <row r="49" spans="1:9" x14ac:dyDescent="0.25">
      <c r="A49">
        <v>5600</v>
      </c>
      <c r="B49">
        <v>49540</v>
      </c>
      <c r="C49">
        <v>-23.3</v>
      </c>
      <c r="D49">
        <v>252</v>
      </c>
      <c r="E49">
        <v>35</v>
      </c>
      <c r="G49">
        <f t="shared" si="0"/>
        <v>249.84999999999997</v>
      </c>
      <c r="I49">
        <f t="shared" si="1"/>
        <v>37.70478472411228</v>
      </c>
    </row>
    <row r="50" spans="1:9" x14ac:dyDescent="0.25">
      <c r="A50">
        <v>5783</v>
      </c>
      <c r="B50">
        <v>48310</v>
      </c>
      <c r="C50">
        <v>-24.4</v>
      </c>
      <c r="D50">
        <v>253</v>
      </c>
      <c r="E50">
        <v>38</v>
      </c>
      <c r="G50">
        <f t="shared" si="0"/>
        <v>248.74999999999997</v>
      </c>
      <c r="I50">
        <f t="shared" si="1"/>
        <v>38.192890844033435</v>
      </c>
    </row>
    <row r="51" spans="1:9" x14ac:dyDescent="0.25">
      <c r="A51">
        <v>5800</v>
      </c>
      <c r="B51">
        <v>48200</v>
      </c>
      <c r="C51">
        <v>-24.4</v>
      </c>
      <c r="D51">
        <v>253</v>
      </c>
      <c r="E51">
        <v>38</v>
      </c>
      <c r="G51">
        <f t="shared" si="0"/>
        <v>248.74999999999997</v>
      </c>
      <c r="I51">
        <f t="shared" si="1"/>
        <v>38.237760803860063</v>
      </c>
    </row>
    <row r="52" spans="1:9" x14ac:dyDescent="0.25">
      <c r="A52">
        <v>6000</v>
      </c>
      <c r="B52">
        <v>46890</v>
      </c>
      <c r="C52">
        <v>-25.1</v>
      </c>
      <c r="D52">
        <v>252</v>
      </c>
      <c r="E52">
        <v>43</v>
      </c>
      <c r="G52">
        <f t="shared" si="0"/>
        <v>248.04999999999998</v>
      </c>
      <c r="I52">
        <f t="shared" si="1"/>
        <v>38.759820298669013</v>
      </c>
    </row>
    <row r="53" spans="1:9" x14ac:dyDescent="0.25">
      <c r="A53">
        <v>6101</v>
      </c>
      <c r="B53">
        <v>46250</v>
      </c>
      <c r="C53">
        <v>-24.9</v>
      </c>
      <c r="D53">
        <v>251</v>
      </c>
      <c r="E53">
        <v>45</v>
      </c>
      <c r="G53">
        <f t="shared" si="0"/>
        <v>248.24999999999997</v>
      </c>
      <c r="I53">
        <f t="shared" si="1"/>
        <v>39.01949683005342</v>
      </c>
    </row>
    <row r="54" spans="1:9" x14ac:dyDescent="0.25">
      <c r="A54">
        <v>6396</v>
      </c>
      <c r="B54">
        <v>44400</v>
      </c>
      <c r="C54">
        <v>-27.5</v>
      </c>
      <c r="D54">
        <v>249</v>
      </c>
      <c r="E54">
        <v>48</v>
      </c>
      <c r="G54">
        <f t="shared" si="0"/>
        <v>245.64999999999998</v>
      </c>
      <c r="I54">
        <f t="shared" si="1"/>
        <v>39.763502981025738</v>
      </c>
    </row>
    <row r="55" spans="1:9" x14ac:dyDescent="0.25">
      <c r="A55">
        <v>6500</v>
      </c>
      <c r="B55">
        <v>43760</v>
      </c>
      <c r="C55">
        <v>-28.6</v>
      </c>
      <c r="D55">
        <v>249</v>
      </c>
      <c r="E55">
        <v>50</v>
      </c>
      <c r="G55">
        <f t="shared" si="0"/>
        <v>244.54999999999998</v>
      </c>
      <c r="I55">
        <f t="shared" si="1"/>
        <v>40.020876634430358</v>
      </c>
    </row>
    <row r="56" spans="1:9" x14ac:dyDescent="0.25">
      <c r="A56">
        <v>6505</v>
      </c>
      <c r="B56">
        <v>43730</v>
      </c>
      <c r="C56">
        <v>-28.7</v>
      </c>
      <c r="D56">
        <v>249</v>
      </c>
      <c r="E56">
        <v>50</v>
      </c>
      <c r="G56">
        <f t="shared" si="0"/>
        <v>244.45</v>
      </c>
      <c r="I56">
        <f t="shared" si="1"/>
        <v>40.033187909764074</v>
      </c>
    </row>
    <row r="57" spans="1:9" x14ac:dyDescent="0.25">
      <c r="A57">
        <v>6823</v>
      </c>
      <c r="B57">
        <v>41820</v>
      </c>
      <c r="C57">
        <v>-29.9</v>
      </c>
      <c r="D57">
        <v>249</v>
      </c>
      <c r="E57">
        <v>50</v>
      </c>
      <c r="G57">
        <f t="shared" si="0"/>
        <v>243.24999999999997</v>
      </c>
      <c r="I57">
        <f t="shared" si="1"/>
        <v>40.804814063278577</v>
      </c>
    </row>
    <row r="58" spans="1:9" x14ac:dyDescent="0.25">
      <c r="A58">
        <v>7000</v>
      </c>
      <c r="B58">
        <v>40790</v>
      </c>
      <c r="C58">
        <v>-32.700000000000003</v>
      </c>
      <c r="D58">
        <v>251</v>
      </c>
      <c r="E58">
        <v>52</v>
      </c>
      <c r="G58">
        <f t="shared" si="0"/>
        <v>240.45</v>
      </c>
      <c r="I58">
        <f t="shared" si="1"/>
        <v>41.224981623540216</v>
      </c>
    </row>
    <row r="59" spans="1:9" x14ac:dyDescent="0.25">
      <c r="A59">
        <v>7094</v>
      </c>
      <c r="B59">
        <v>40250</v>
      </c>
      <c r="C59">
        <v>-34.200000000000003</v>
      </c>
      <c r="D59">
        <v>250</v>
      </c>
      <c r="E59">
        <v>52</v>
      </c>
      <c r="G59">
        <f t="shared" si="0"/>
        <v>238.95</v>
      </c>
      <c r="I59">
        <f t="shared" si="1"/>
        <v>41.445532926463308</v>
      </c>
    </row>
    <row r="60" spans="1:9" x14ac:dyDescent="0.25">
      <c r="A60">
        <v>7137</v>
      </c>
      <c r="B60">
        <v>40000</v>
      </c>
      <c r="C60">
        <v>-34.4</v>
      </c>
      <c r="D60">
        <v>250</v>
      </c>
      <c r="E60">
        <v>52</v>
      </c>
      <c r="G60">
        <f t="shared" si="0"/>
        <v>238.74999999999997</v>
      </c>
      <c r="I60">
        <f t="shared" si="1"/>
        <v>41.545838965790296</v>
      </c>
    </row>
    <row r="61" spans="1:9" x14ac:dyDescent="0.25">
      <c r="A61">
        <v>7500</v>
      </c>
      <c r="B61">
        <v>37970</v>
      </c>
      <c r="C61">
        <v>-36.299999999999997</v>
      </c>
      <c r="D61">
        <v>252</v>
      </c>
      <c r="E61">
        <v>52</v>
      </c>
      <c r="G61">
        <f t="shared" si="0"/>
        <v>236.84999999999997</v>
      </c>
      <c r="I61">
        <f t="shared" si="1"/>
        <v>42.37851750742152</v>
      </c>
    </row>
    <row r="62" spans="1:9" x14ac:dyDescent="0.25">
      <c r="A62">
        <v>7807</v>
      </c>
      <c r="B62">
        <v>36310</v>
      </c>
      <c r="C62">
        <v>-39.700000000000003</v>
      </c>
      <c r="D62">
        <v>253</v>
      </c>
      <c r="E62">
        <v>52</v>
      </c>
      <c r="G62">
        <f t="shared" si="0"/>
        <v>233.45</v>
      </c>
      <c r="I62">
        <f t="shared" si="1"/>
        <v>43.064055494887924</v>
      </c>
    </row>
    <row r="63" spans="1:9" x14ac:dyDescent="0.25">
      <c r="A63">
        <v>7871</v>
      </c>
      <c r="B63">
        <v>35970</v>
      </c>
      <c r="C63">
        <v>-42.2</v>
      </c>
      <c r="D63">
        <v>252</v>
      </c>
      <c r="E63">
        <v>52</v>
      </c>
      <c r="G63">
        <f t="shared" si="0"/>
        <v>230.95</v>
      </c>
      <c r="I63">
        <f t="shared" si="1"/>
        <v>43.204921428932124</v>
      </c>
    </row>
    <row r="64" spans="1:9" x14ac:dyDescent="0.25">
      <c r="A64">
        <v>8000</v>
      </c>
      <c r="B64">
        <v>35290</v>
      </c>
      <c r="C64">
        <v>-42.4</v>
      </c>
      <c r="D64">
        <v>252</v>
      </c>
      <c r="E64">
        <v>52</v>
      </c>
      <c r="G64">
        <f t="shared" si="0"/>
        <v>230.74999999999997</v>
      </c>
      <c r="I64">
        <f t="shared" si="1"/>
        <v>43.486779820661738</v>
      </c>
    </row>
    <row r="65" spans="1:9" x14ac:dyDescent="0.25">
      <c r="A65">
        <v>8500</v>
      </c>
      <c r="B65">
        <v>32760</v>
      </c>
      <c r="C65">
        <v>-45.1</v>
      </c>
      <c r="D65">
        <v>251</v>
      </c>
      <c r="E65">
        <v>53</v>
      </c>
      <c r="G65">
        <f t="shared" si="0"/>
        <v>228.04999999999998</v>
      </c>
      <c r="I65">
        <f t="shared" si="1"/>
        <v>44.5542179506445</v>
      </c>
    </row>
    <row r="66" spans="1:9" x14ac:dyDescent="0.25">
      <c r="A66">
        <v>8518</v>
      </c>
      <c r="B66">
        <v>32670</v>
      </c>
      <c r="C66">
        <v>-45.1</v>
      </c>
      <c r="D66">
        <v>251</v>
      </c>
      <c r="E66">
        <v>53</v>
      </c>
      <c r="G66">
        <f t="shared" si="0"/>
        <v>228.04999999999998</v>
      </c>
      <c r="I66">
        <f t="shared" si="1"/>
        <v>44.591934045099052</v>
      </c>
    </row>
    <row r="67" spans="1:9" x14ac:dyDescent="0.25">
      <c r="A67">
        <v>8753</v>
      </c>
      <c r="B67">
        <v>31520</v>
      </c>
      <c r="C67">
        <v>-49.7</v>
      </c>
      <c r="D67">
        <v>247</v>
      </c>
      <c r="E67">
        <v>55</v>
      </c>
      <c r="G67">
        <f t="shared" ref="G67:G79" si="2">C67+273.15</f>
        <v>223.45</v>
      </c>
      <c r="I67">
        <f t="shared" ref="I67:I79" si="3">$K$1*POWER(A67/$J$1,$L$1)</f>
        <v>45.080012324508132</v>
      </c>
    </row>
    <row r="68" spans="1:9" x14ac:dyDescent="0.25">
      <c r="A68">
        <v>9000</v>
      </c>
      <c r="B68">
        <v>30350</v>
      </c>
      <c r="C68">
        <v>-50.5</v>
      </c>
      <c r="D68">
        <v>247</v>
      </c>
      <c r="E68">
        <v>55</v>
      </c>
      <c r="G68">
        <f t="shared" si="2"/>
        <v>222.64999999999998</v>
      </c>
      <c r="I68">
        <f t="shared" si="3"/>
        <v>45.584611570090637</v>
      </c>
    </row>
    <row r="69" spans="1:9" x14ac:dyDescent="0.25">
      <c r="A69">
        <v>9056</v>
      </c>
      <c r="B69">
        <v>30090</v>
      </c>
      <c r="C69">
        <v>-50.8</v>
      </c>
      <c r="D69">
        <v>247</v>
      </c>
      <c r="E69">
        <v>55</v>
      </c>
      <c r="G69">
        <f t="shared" si="2"/>
        <v>222.34999999999997</v>
      </c>
      <c r="I69">
        <f t="shared" si="3"/>
        <v>45.697855520578173</v>
      </c>
    </row>
    <row r="70" spans="1:9" x14ac:dyDescent="0.25">
      <c r="A70">
        <v>9076</v>
      </c>
      <c r="B70">
        <v>30000</v>
      </c>
      <c r="C70">
        <v>-50.8</v>
      </c>
      <c r="D70">
        <v>247</v>
      </c>
      <c r="E70">
        <v>55</v>
      </c>
      <c r="G70">
        <f t="shared" si="2"/>
        <v>222.34999999999997</v>
      </c>
      <c r="I70">
        <f t="shared" si="3"/>
        <v>45.738197936022964</v>
      </c>
    </row>
    <row r="71" spans="1:9" x14ac:dyDescent="0.25">
      <c r="A71">
        <v>9500</v>
      </c>
      <c r="B71">
        <v>28110</v>
      </c>
      <c r="C71">
        <v>-49.9</v>
      </c>
      <c r="D71">
        <v>248</v>
      </c>
      <c r="E71">
        <v>55</v>
      </c>
      <c r="G71">
        <f t="shared" si="2"/>
        <v>223.24999999999997</v>
      </c>
      <c r="I71">
        <f t="shared" si="3"/>
        <v>46.581202620281928</v>
      </c>
    </row>
    <row r="72" spans="1:9" x14ac:dyDescent="0.25">
      <c r="A72">
        <v>10000</v>
      </c>
      <c r="B72">
        <v>26050</v>
      </c>
      <c r="C72">
        <v>-47.7</v>
      </c>
      <c r="D72">
        <v>252</v>
      </c>
      <c r="E72">
        <v>51</v>
      </c>
      <c r="G72">
        <f t="shared" si="2"/>
        <v>225.45</v>
      </c>
      <c r="I72">
        <f t="shared" si="3"/>
        <v>47.546795773833409</v>
      </c>
    </row>
    <row r="73" spans="1:9" x14ac:dyDescent="0.25">
      <c r="A73">
        <v>10034</v>
      </c>
      <c r="B73">
        <v>25910</v>
      </c>
      <c r="C73">
        <v>-47.3</v>
      </c>
      <c r="D73">
        <v>252</v>
      </c>
      <c r="E73">
        <v>51</v>
      </c>
      <c r="G73">
        <f t="shared" si="2"/>
        <v>225.84999999999997</v>
      </c>
      <c r="I73">
        <f t="shared" si="3"/>
        <v>47.611393578508931</v>
      </c>
    </row>
    <row r="74" spans="1:9" x14ac:dyDescent="0.25">
      <c r="A74">
        <v>10272</v>
      </c>
      <c r="B74">
        <v>25000</v>
      </c>
      <c r="C74">
        <v>-47.6</v>
      </c>
      <c r="D74">
        <v>248</v>
      </c>
      <c r="E74">
        <v>49</v>
      </c>
      <c r="G74">
        <f t="shared" si="2"/>
        <v>225.54999999999998</v>
      </c>
      <c r="I74">
        <f t="shared" si="3"/>
        <v>48.059943843560006</v>
      </c>
    </row>
    <row r="75" spans="1:9" x14ac:dyDescent="0.25">
      <c r="A75">
        <v>10500</v>
      </c>
      <c r="B75">
        <v>24150</v>
      </c>
      <c r="C75">
        <v>-48</v>
      </c>
      <c r="D75">
        <v>249</v>
      </c>
      <c r="E75">
        <v>47</v>
      </c>
      <c r="G75">
        <f t="shared" si="2"/>
        <v>225.14999999999998</v>
      </c>
      <c r="I75">
        <f t="shared" si="3"/>
        <v>48.483836091410822</v>
      </c>
    </row>
    <row r="76" spans="1:9" x14ac:dyDescent="0.25">
      <c r="A76">
        <v>10832</v>
      </c>
      <c r="B76">
        <v>22960</v>
      </c>
      <c r="C76">
        <v>-47.4</v>
      </c>
      <c r="D76">
        <v>246</v>
      </c>
      <c r="E76">
        <v>43</v>
      </c>
      <c r="G76">
        <f t="shared" si="2"/>
        <v>225.74999999999997</v>
      </c>
      <c r="I76">
        <f t="shared" si="3"/>
        <v>49.091320610500915</v>
      </c>
    </row>
    <row r="77" spans="1:9" x14ac:dyDescent="0.25">
      <c r="A77">
        <v>10926</v>
      </c>
      <c r="B77">
        <v>22640</v>
      </c>
      <c r="C77">
        <v>-48.1</v>
      </c>
      <c r="D77">
        <v>247</v>
      </c>
      <c r="E77">
        <v>42</v>
      </c>
      <c r="G77">
        <f t="shared" si="2"/>
        <v>225.04999999999998</v>
      </c>
      <c r="I77">
        <f t="shared" si="3"/>
        <v>49.261284636782094</v>
      </c>
    </row>
    <row r="78" spans="1:9" x14ac:dyDescent="0.25">
      <c r="A78">
        <v>11000</v>
      </c>
      <c r="B78">
        <v>22380</v>
      </c>
      <c r="C78">
        <v>-48.5</v>
      </c>
      <c r="D78">
        <v>246</v>
      </c>
      <c r="E78">
        <v>41</v>
      </c>
      <c r="G78">
        <f t="shared" si="2"/>
        <v>224.64999999999998</v>
      </c>
      <c r="I78">
        <f t="shared" si="3"/>
        <v>49.394469880207382</v>
      </c>
    </row>
    <row r="79" spans="1:9" x14ac:dyDescent="0.25">
      <c r="A79">
        <v>11062</v>
      </c>
      <c r="B79">
        <v>22170</v>
      </c>
      <c r="C79">
        <v>-48.8</v>
      </c>
      <c r="D79">
        <v>246</v>
      </c>
      <c r="E79">
        <v>41</v>
      </c>
      <c r="G79">
        <f t="shared" si="2"/>
        <v>224.34999999999997</v>
      </c>
      <c r="I79">
        <f t="shared" si="3"/>
        <v>49.505644218591449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2023-10-04T11:39:25Z</dcterms:modified>
</cp:coreProperties>
</file>