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tabRatio="860"/>
  </bookViews>
  <sheets>
    <sheet name="Свод_Сеть" sheetId="2" r:id="rId1"/>
    <sheet name="Свод_RJKAM" sheetId="3" r:id="rId2"/>
    <sheet name="Template" sheetId="1" r:id="rId3"/>
  </sheets>
  <externalReferences>
    <externalReference r:id="rId4"/>
  </externalReferences>
  <definedNames>
    <definedName name="_xlnm._FilterDatabase" localSheetId="1" hidden="1">Свод_RJKAM!$A$5:$AH$92</definedName>
    <definedName name="SAPBEXrevision" hidden="1">305</definedName>
    <definedName name="SAPBEXsysID" hidden="1">"HBP"</definedName>
    <definedName name="SAPBEXwbID" hidden="1">"41ETMCOK9YHNRSAPP9V8OKOEG"</definedName>
    <definedName name="_xlnm.Databas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" i="3" l="1"/>
  <c r="U7" i="3"/>
  <c r="T7" i="3"/>
  <c r="O7" i="3"/>
  <c r="I7" i="3"/>
  <c r="AD6" i="3"/>
  <c r="U6" i="3"/>
  <c r="T6" i="3"/>
  <c r="O6" i="3"/>
  <c r="I6" i="3"/>
  <c r="AG1" i="3"/>
  <c r="AE81" i="2"/>
  <c r="AD81" i="2"/>
  <c r="AC81" i="2"/>
  <c r="AB81" i="2"/>
  <c r="AA81" i="2"/>
  <c r="Z81" i="2"/>
  <c r="X81" i="2"/>
  <c r="W81" i="2"/>
  <c r="V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E80" i="2"/>
  <c r="AD80" i="2"/>
  <c r="AC80" i="2"/>
  <c r="AB80" i="2"/>
  <c r="AA80" i="2"/>
  <c r="Z80" i="2"/>
  <c r="X80" i="2"/>
  <c r="W80" i="2"/>
  <c r="V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E79" i="2"/>
  <c r="AD79" i="2"/>
  <c r="AC79" i="2"/>
  <c r="AB79" i="2"/>
  <c r="AA79" i="2"/>
  <c r="Z79" i="2"/>
  <c r="X79" i="2"/>
  <c r="W79" i="2"/>
  <c r="V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E78" i="2"/>
  <c r="AD78" i="2"/>
  <c r="AC78" i="2"/>
  <c r="AB78" i="2"/>
  <c r="AA78" i="2"/>
  <c r="Z78" i="2"/>
  <c r="X78" i="2"/>
  <c r="W78" i="2"/>
  <c r="V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E77" i="2"/>
  <c r="AD77" i="2"/>
  <c r="AC77" i="2"/>
  <c r="AB77" i="2"/>
  <c r="AA77" i="2"/>
  <c r="Z77" i="2"/>
  <c r="X77" i="2"/>
  <c r="W77" i="2"/>
  <c r="V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E76" i="2"/>
  <c r="AD76" i="2"/>
  <c r="AC76" i="2"/>
  <c r="AB76" i="2"/>
  <c r="AA76" i="2"/>
  <c r="Z76" i="2"/>
  <c r="X76" i="2"/>
  <c r="W76" i="2"/>
  <c r="V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E75" i="2"/>
  <c r="AD75" i="2"/>
  <c r="AC75" i="2"/>
  <c r="AB75" i="2"/>
  <c r="AA75" i="2"/>
  <c r="Z75" i="2"/>
  <c r="X75" i="2"/>
  <c r="W75" i="2"/>
  <c r="V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E74" i="2"/>
  <c r="AD74" i="2"/>
  <c r="AC74" i="2"/>
  <c r="AB74" i="2"/>
  <c r="AA74" i="2"/>
  <c r="Z74" i="2"/>
  <c r="X74" i="2"/>
  <c r="W74" i="2"/>
  <c r="V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E73" i="2"/>
  <c r="AD73" i="2"/>
  <c r="AC73" i="2"/>
  <c r="AB73" i="2"/>
  <c r="AA73" i="2"/>
  <c r="Z73" i="2"/>
  <c r="X73" i="2"/>
  <c r="W73" i="2"/>
  <c r="V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E72" i="2"/>
  <c r="AD72" i="2"/>
  <c r="AC72" i="2"/>
  <c r="AB72" i="2"/>
  <c r="AA72" i="2"/>
  <c r="Z72" i="2"/>
  <c r="X72" i="2"/>
  <c r="W72" i="2"/>
  <c r="V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E71" i="2"/>
  <c r="AE69" i="2" s="1"/>
  <c r="AD71" i="2"/>
  <c r="AC71" i="2"/>
  <c r="AC69" i="2" s="1"/>
  <c r="AB71" i="2"/>
  <c r="AA71" i="2"/>
  <c r="AA69" i="2" s="1"/>
  <c r="Z71" i="2"/>
  <c r="X71" i="2"/>
  <c r="W71" i="2"/>
  <c r="V71" i="2"/>
  <c r="Q71" i="2"/>
  <c r="P71" i="2"/>
  <c r="P69" i="2" s="1"/>
  <c r="O71" i="2"/>
  <c r="N71" i="2"/>
  <c r="M71" i="2"/>
  <c r="L71" i="2"/>
  <c r="L69" i="2" s="1"/>
  <c r="K71" i="2"/>
  <c r="J71" i="2"/>
  <c r="J69" i="2" s="1"/>
  <c r="I71" i="2"/>
  <c r="H71" i="2"/>
  <c r="H69" i="2" s="1"/>
  <c r="G71" i="2"/>
  <c r="F71" i="2"/>
  <c r="F69" i="2" s="1"/>
  <c r="E71" i="2"/>
  <c r="D71" i="2"/>
  <c r="D69" i="2" s="1"/>
  <c r="C71" i="2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E70" i="2"/>
  <c r="AD70" i="2"/>
  <c r="AD69" i="2" s="1"/>
  <c r="AC70" i="2"/>
  <c r="AB70" i="2"/>
  <c r="AA70" i="2"/>
  <c r="Z70" i="2"/>
  <c r="X70" i="2"/>
  <c r="W70" i="2"/>
  <c r="V70" i="2"/>
  <c r="Q70" i="2"/>
  <c r="P70" i="2"/>
  <c r="O70" i="2"/>
  <c r="O69" i="2" s="1"/>
  <c r="N70" i="2"/>
  <c r="M70" i="2"/>
  <c r="M69" i="2" s="1"/>
  <c r="L70" i="2"/>
  <c r="K70" i="2"/>
  <c r="J70" i="2"/>
  <c r="I70" i="2"/>
  <c r="H70" i="2"/>
  <c r="G70" i="2"/>
  <c r="G69" i="2" s="1"/>
  <c r="F70" i="2"/>
  <c r="E70" i="2"/>
  <c r="D70" i="2"/>
  <c r="C70" i="2"/>
  <c r="AB69" i="2"/>
  <c r="N69" i="2"/>
  <c r="I69" i="2"/>
  <c r="E69" i="2"/>
  <c r="AE68" i="2"/>
  <c r="AD68" i="2"/>
  <c r="AC68" i="2"/>
  <c r="AB68" i="2"/>
  <c r="AA68" i="2"/>
  <c r="Z68" i="2"/>
  <c r="X68" i="2"/>
  <c r="W68" i="2"/>
  <c r="V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68" i="2"/>
  <c r="AE67" i="2"/>
  <c r="AD67" i="2"/>
  <c r="AD65" i="2" s="1"/>
  <c r="AC67" i="2"/>
  <c r="AB67" i="2"/>
  <c r="AB65" i="2" s="1"/>
  <c r="AA67" i="2"/>
  <c r="Z67" i="2"/>
  <c r="X67" i="2"/>
  <c r="W67" i="2"/>
  <c r="V67" i="2"/>
  <c r="Q67" i="2"/>
  <c r="P67" i="2"/>
  <c r="O67" i="2"/>
  <c r="N67" i="2"/>
  <c r="M67" i="2"/>
  <c r="L67" i="2"/>
  <c r="K67" i="2"/>
  <c r="J67" i="2"/>
  <c r="I67" i="2"/>
  <c r="I65" i="2" s="1"/>
  <c r="H67" i="2"/>
  <c r="G67" i="2"/>
  <c r="G65" i="2" s="1"/>
  <c r="F67" i="2"/>
  <c r="E67" i="2"/>
  <c r="E65" i="2" s="1"/>
  <c r="D67" i="2"/>
  <c r="C67" i="2"/>
  <c r="A67" i="2"/>
  <c r="AE66" i="2"/>
  <c r="AD66" i="2"/>
  <c r="AC66" i="2"/>
  <c r="AB66" i="2"/>
  <c r="AA66" i="2"/>
  <c r="Z66" i="2"/>
  <c r="X66" i="2"/>
  <c r="W66" i="2"/>
  <c r="V66" i="2"/>
  <c r="Q66" i="2"/>
  <c r="P66" i="2"/>
  <c r="P65" i="2" s="1"/>
  <c r="O66" i="2"/>
  <c r="N66" i="2"/>
  <c r="N65" i="2" s="1"/>
  <c r="M66" i="2"/>
  <c r="L66" i="2"/>
  <c r="L65" i="2" s="1"/>
  <c r="K66" i="2"/>
  <c r="J66" i="2"/>
  <c r="I66" i="2"/>
  <c r="H66" i="2"/>
  <c r="G66" i="2"/>
  <c r="F66" i="2"/>
  <c r="E66" i="2"/>
  <c r="D66" i="2"/>
  <c r="C66" i="2"/>
  <c r="AE65" i="2"/>
  <c r="AC65" i="2"/>
  <c r="AA65" i="2"/>
  <c r="O65" i="2"/>
  <c r="M65" i="2"/>
  <c r="J65" i="2"/>
  <c r="H65" i="2"/>
  <c r="F65" i="2"/>
  <c r="D65" i="2"/>
  <c r="AE64" i="2"/>
  <c r="AD64" i="2"/>
  <c r="AC64" i="2"/>
  <c r="AB64" i="2"/>
  <c r="AA64" i="2"/>
  <c r="Z64" i="2"/>
  <c r="X64" i="2"/>
  <c r="W64" i="2"/>
  <c r="V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E63" i="2"/>
  <c r="AD63" i="2"/>
  <c r="AC63" i="2"/>
  <c r="AB63" i="2"/>
  <c r="AA63" i="2"/>
  <c r="Z63" i="2"/>
  <c r="X63" i="2"/>
  <c r="W63" i="2"/>
  <c r="V63" i="2"/>
  <c r="Q63" i="2"/>
  <c r="P63" i="2"/>
  <c r="O63" i="2"/>
  <c r="N63" i="2"/>
  <c r="M63" i="2"/>
  <c r="L63" i="2"/>
  <c r="K63" i="2"/>
  <c r="J63" i="2"/>
  <c r="J54" i="2" s="1"/>
  <c r="I63" i="2"/>
  <c r="H63" i="2"/>
  <c r="G63" i="2"/>
  <c r="F63" i="2"/>
  <c r="E63" i="2"/>
  <c r="D63" i="2"/>
  <c r="C63" i="2"/>
  <c r="AE62" i="2"/>
  <c r="AD62" i="2"/>
  <c r="AC62" i="2"/>
  <c r="AB62" i="2"/>
  <c r="AA62" i="2"/>
  <c r="Z62" i="2"/>
  <c r="X62" i="2"/>
  <c r="W62" i="2"/>
  <c r="V62" i="2"/>
  <c r="Q62" i="2"/>
  <c r="P62" i="2"/>
  <c r="O62" i="2"/>
  <c r="N62" i="2"/>
  <c r="M62" i="2"/>
  <c r="L62" i="2"/>
  <c r="K62" i="2"/>
  <c r="J62" i="2"/>
  <c r="I62" i="2"/>
  <c r="I54" i="2" s="1"/>
  <c r="H62" i="2"/>
  <c r="G62" i="2"/>
  <c r="F62" i="2"/>
  <c r="E62" i="2"/>
  <c r="D62" i="2"/>
  <c r="C62" i="2"/>
  <c r="AE61" i="2"/>
  <c r="AD61" i="2"/>
  <c r="AC61" i="2"/>
  <c r="AB61" i="2"/>
  <c r="AA61" i="2"/>
  <c r="Z61" i="2"/>
  <c r="X61" i="2"/>
  <c r="W61" i="2"/>
  <c r="V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E60" i="2"/>
  <c r="AD60" i="2"/>
  <c r="AC60" i="2"/>
  <c r="AB60" i="2"/>
  <c r="AA60" i="2"/>
  <c r="Z60" i="2"/>
  <c r="X60" i="2"/>
  <c r="W60" i="2"/>
  <c r="V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E59" i="2"/>
  <c r="AD59" i="2"/>
  <c r="AC59" i="2"/>
  <c r="AB59" i="2"/>
  <c r="AA59" i="2"/>
  <c r="Z59" i="2"/>
  <c r="X59" i="2"/>
  <c r="W59" i="2"/>
  <c r="V59" i="2"/>
  <c r="Q59" i="2"/>
  <c r="P59" i="2"/>
  <c r="O59" i="2"/>
  <c r="N59" i="2"/>
  <c r="M59" i="2"/>
  <c r="L59" i="2"/>
  <c r="K59" i="2"/>
  <c r="J59" i="2"/>
  <c r="I59" i="2"/>
  <c r="H59" i="2"/>
  <c r="G59" i="2"/>
  <c r="F59" i="2"/>
  <c r="F54" i="2" s="1"/>
  <c r="E59" i="2"/>
  <c r="D59" i="2"/>
  <c r="C59" i="2"/>
  <c r="A59" i="2"/>
  <c r="A60" i="2" s="1"/>
  <c r="A61" i="2" s="1"/>
  <c r="A62" i="2" s="1"/>
  <c r="A63" i="2" s="1"/>
  <c r="A64" i="2" s="1"/>
  <c r="AE58" i="2"/>
  <c r="AD58" i="2"/>
  <c r="AC58" i="2"/>
  <c r="AB58" i="2"/>
  <c r="AA58" i="2"/>
  <c r="Z58" i="2"/>
  <c r="X58" i="2"/>
  <c r="W58" i="2"/>
  <c r="V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E57" i="2"/>
  <c r="AD57" i="2"/>
  <c r="AC57" i="2"/>
  <c r="AB57" i="2"/>
  <c r="AA57" i="2"/>
  <c r="Z57" i="2"/>
  <c r="X57" i="2"/>
  <c r="W57" i="2"/>
  <c r="V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57" i="2"/>
  <c r="A58" i="2" s="1"/>
  <c r="AE56" i="2"/>
  <c r="AD56" i="2"/>
  <c r="AC56" i="2"/>
  <c r="AB56" i="2"/>
  <c r="AA56" i="2"/>
  <c r="Z56" i="2"/>
  <c r="X56" i="2"/>
  <c r="W56" i="2"/>
  <c r="V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56" i="2"/>
  <c r="AE55" i="2"/>
  <c r="AD55" i="2"/>
  <c r="AC55" i="2"/>
  <c r="AB55" i="2"/>
  <c r="AA55" i="2"/>
  <c r="Z55" i="2"/>
  <c r="X55" i="2"/>
  <c r="W55" i="2"/>
  <c r="V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H54" i="2"/>
  <c r="D54" i="2"/>
  <c r="AE53" i="2"/>
  <c r="AD53" i="2"/>
  <c r="AC53" i="2"/>
  <c r="AB53" i="2"/>
  <c r="AA53" i="2"/>
  <c r="Z53" i="2"/>
  <c r="X53" i="2"/>
  <c r="W53" i="2"/>
  <c r="V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E52" i="2"/>
  <c r="AD52" i="2"/>
  <c r="AC52" i="2"/>
  <c r="AB52" i="2"/>
  <c r="AA52" i="2"/>
  <c r="Z52" i="2"/>
  <c r="X52" i="2"/>
  <c r="W52" i="2"/>
  <c r="V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E51" i="2"/>
  <c r="AD51" i="2"/>
  <c r="AC51" i="2"/>
  <c r="AB51" i="2"/>
  <c r="AA51" i="2"/>
  <c r="Z51" i="2"/>
  <c r="X51" i="2"/>
  <c r="W51" i="2"/>
  <c r="V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E50" i="2"/>
  <c r="AD50" i="2"/>
  <c r="AC50" i="2"/>
  <c r="AB50" i="2"/>
  <c r="AA50" i="2"/>
  <c r="Z50" i="2"/>
  <c r="X50" i="2"/>
  <c r="W50" i="2"/>
  <c r="V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E49" i="2"/>
  <c r="AD49" i="2"/>
  <c r="AC49" i="2"/>
  <c r="AB49" i="2"/>
  <c r="AA49" i="2"/>
  <c r="Z49" i="2"/>
  <c r="X49" i="2"/>
  <c r="W49" i="2"/>
  <c r="V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E48" i="2"/>
  <c r="AD48" i="2"/>
  <c r="AC48" i="2"/>
  <c r="AB48" i="2"/>
  <c r="AA48" i="2"/>
  <c r="Z48" i="2"/>
  <c r="X48" i="2"/>
  <c r="W48" i="2"/>
  <c r="V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E47" i="2"/>
  <c r="AD47" i="2"/>
  <c r="AC47" i="2"/>
  <c r="AB47" i="2"/>
  <c r="AA47" i="2"/>
  <c r="Z47" i="2"/>
  <c r="X47" i="2"/>
  <c r="W47" i="2"/>
  <c r="V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E46" i="2"/>
  <c r="AE41" i="2" s="1"/>
  <c r="AD46" i="2"/>
  <c r="AC46" i="2"/>
  <c r="AB46" i="2"/>
  <c r="AA46" i="2"/>
  <c r="AA41" i="2" s="1"/>
  <c r="Z46" i="2"/>
  <c r="X46" i="2"/>
  <c r="W46" i="2"/>
  <c r="V46" i="2"/>
  <c r="Q46" i="2"/>
  <c r="P46" i="2"/>
  <c r="O46" i="2"/>
  <c r="N46" i="2"/>
  <c r="M46" i="2"/>
  <c r="L46" i="2"/>
  <c r="K46" i="2"/>
  <c r="J46" i="2"/>
  <c r="I46" i="2"/>
  <c r="H46" i="2"/>
  <c r="H41" i="2" s="1"/>
  <c r="G46" i="2"/>
  <c r="F46" i="2"/>
  <c r="E46" i="2"/>
  <c r="D46" i="2"/>
  <c r="D41" i="2" s="1"/>
  <c r="C46" i="2"/>
  <c r="A46" i="2"/>
  <c r="A47" i="2" s="1"/>
  <c r="A48" i="2" s="1"/>
  <c r="A49" i="2" s="1"/>
  <c r="A50" i="2" s="1"/>
  <c r="A51" i="2" s="1"/>
  <c r="A52" i="2" s="1"/>
  <c r="A53" i="2" s="1"/>
  <c r="AE45" i="2"/>
  <c r="AD45" i="2"/>
  <c r="AC45" i="2"/>
  <c r="AB45" i="2"/>
  <c r="AA45" i="2"/>
  <c r="Z45" i="2"/>
  <c r="X45" i="2"/>
  <c r="W45" i="2"/>
  <c r="V45" i="2"/>
  <c r="Q45" i="2"/>
  <c r="P45" i="2"/>
  <c r="O45" i="2"/>
  <c r="N45" i="2"/>
  <c r="M45" i="2"/>
  <c r="M41" i="2" s="1"/>
  <c r="L45" i="2"/>
  <c r="K45" i="2"/>
  <c r="J45" i="2"/>
  <c r="I45" i="2"/>
  <c r="H45" i="2"/>
  <c r="G45" i="2"/>
  <c r="F45" i="2"/>
  <c r="E45" i="2"/>
  <c r="D45" i="2"/>
  <c r="C45" i="2"/>
  <c r="AE44" i="2"/>
  <c r="AD44" i="2"/>
  <c r="AC44" i="2"/>
  <c r="AB44" i="2"/>
  <c r="AA44" i="2"/>
  <c r="Z44" i="2"/>
  <c r="X44" i="2"/>
  <c r="W44" i="2"/>
  <c r="V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44" i="2"/>
  <c r="A45" i="2" s="1"/>
  <c r="AE43" i="2"/>
  <c r="AD43" i="2"/>
  <c r="AC43" i="2"/>
  <c r="AB43" i="2"/>
  <c r="AA43" i="2"/>
  <c r="Z43" i="2"/>
  <c r="X43" i="2"/>
  <c r="W43" i="2"/>
  <c r="V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43" i="2"/>
  <c r="AE42" i="2"/>
  <c r="AD42" i="2"/>
  <c r="AC42" i="2"/>
  <c r="AB42" i="2"/>
  <c r="AA42" i="2"/>
  <c r="Z42" i="2"/>
  <c r="X42" i="2"/>
  <c r="W42" i="2"/>
  <c r="V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C41" i="2"/>
  <c r="O41" i="2"/>
  <c r="J41" i="2"/>
  <c r="F41" i="2"/>
  <c r="AE40" i="2"/>
  <c r="AD40" i="2"/>
  <c r="AC40" i="2"/>
  <c r="AB40" i="2"/>
  <c r="AA40" i="2"/>
  <c r="Z40" i="2"/>
  <c r="X40" i="2"/>
  <c r="W40" i="2"/>
  <c r="V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E39" i="2"/>
  <c r="AD39" i="2"/>
  <c r="AC39" i="2"/>
  <c r="AB39" i="2"/>
  <c r="AA39" i="2"/>
  <c r="Z39" i="2"/>
  <c r="X39" i="2"/>
  <c r="W39" i="2"/>
  <c r="V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E38" i="2"/>
  <c r="AD38" i="2"/>
  <c r="AC38" i="2"/>
  <c r="AB38" i="2"/>
  <c r="AA38" i="2"/>
  <c r="Z38" i="2"/>
  <c r="X38" i="2"/>
  <c r="W38" i="2"/>
  <c r="V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E37" i="2"/>
  <c r="AD37" i="2"/>
  <c r="AC37" i="2"/>
  <c r="AB37" i="2"/>
  <c r="AA37" i="2"/>
  <c r="Z37" i="2"/>
  <c r="X37" i="2"/>
  <c r="W37" i="2"/>
  <c r="V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E36" i="2"/>
  <c r="AD36" i="2"/>
  <c r="AC36" i="2"/>
  <c r="AB36" i="2"/>
  <c r="AA36" i="2"/>
  <c r="Z36" i="2"/>
  <c r="X36" i="2"/>
  <c r="W36" i="2"/>
  <c r="V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E35" i="2"/>
  <c r="AD35" i="2"/>
  <c r="AC35" i="2"/>
  <c r="AB35" i="2"/>
  <c r="AA35" i="2"/>
  <c r="Z35" i="2"/>
  <c r="X35" i="2"/>
  <c r="W35" i="2"/>
  <c r="V35" i="2"/>
  <c r="Q35" i="2"/>
  <c r="P35" i="2"/>
  <c r="O35" i="2"/>
  <c r="N35" i="2"/>
  <c r="N31" i="2" s="1"/>
  <c r="M35" i="2"/>
  <c r="L35" i="2"/>
  <c r="K35" i="2"/>
  <c r="J35" i="2"/>
  <c r="I35" i="2"/>
  <c r="H35" i="2"/>
  <c r="G35" i="2"/>
  <c r="F35" i="2"/>
  <c r="E35" i="2"/>
  <c r="D35" i="2"/>
  <c r="C35" i="2"/>
  <c r="A35" i="2"/>
  <c r="A36" i="2" s="1"/>
  <c r="A37" i="2" s="1"/>
  <c r="A38" i="2" s="1"/>
  <c r="A39" i="2" s="1"/>
  <c r="A40" i="2" s="1"/>
  <c r="AE34" i="2"/>
  <c r="AD34" i="2"/>
  <c r="AC34" i="2"/>
  <c r="AB34" i="2"/>
  <c r="AB31" i="2" s="1"/>
  <c r="AA34" i="2"/>
  <c r="Z34" i="2"/>
  <c r="X34" i="2"/>
  <c r="W34" i="2"/>
  <c r="V34" i="2"/>
  <c r="Q34" i="2"/>
  <c r="P34" i="2"/>
  <c r="O34" i="2"/>
  <c r="N34" i="2"/>
  <c r="M34" i="2"/>
  <c r="L34" i="2"/>
  <c r="K34" i="2"/>
  <c r="J34" i="2"/>
  <c r="I34" i="2"/>
  <c r="I31" i="2" s="1"/>
  <c r="H34" i="2"/>
  <c r="G34" i="2"/>
  <c r="F34" i="2"/>
  <c r="E34" i="2"/>
  <c r="E31" i="2" s="1"/>
  <c r="D34" i="2"/>
  <c r="C34" i="2"/>
  <c r="AE33" i="2"/>
  <c r="AD33" i="2"/>
  <c r="AC33" i="2"/>
  <c r="AB33" i="2"/>
  <c r="AA33" i="2"/>
  <c r="Z33" i="2"/>
  <c r="X33" i="2"/>
  <c r="W33" i="2"/>
  <c r="V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33" i="2"/>
  <c r="A34" i="2" s="1"/>
  <c r="AE32" i="2"/>
  <c r="AD32" i="2"/>
  <c r="AC32" i="2"/>
  <c r="AB32" i="2"/>
  <c r="AA32" i="2"/>
  <c r="Z32" i="2"/>
  <c r="X32" i="2"/>
  <c r="W32" i="2"/>
  <c r="V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D31" i="2"/>
  <c r="P31" i="2"/>
  <c r="L31" i="2"/>
  <c r="G31" i="2"/>
  <c r="AE30" i="2"/>
  <c r="AD30" i="2"/>
  <c r="AC30" i="2"/>
  <c r="AB30" i="2"/>
  <c r="AA30" i="2"/>
  <c r="Z30" i="2"/>
  <c r="X30" i="2"/>
  <c r="W30" i="2"/>
  <c r="V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E29" i="2"/>
  <c r="AD29" i="2"/>
  <c r="AC29" i="2"/>
  <c r="AB29" i="2"/>
  <c r="AA29" i="2"/>
  <c r="Z29" i="2"/>
  <c r="X29" i="2"/>
  <c r="W29" i="2"/>
  <c r="V29" i="2"/>
  <c r="Q29" i="2"/>
  <c r="P29" i="2"/>
  <c r="O29" i="2"/>
  <c r="N29" i="2"/>
  <c r="M29" i="2"/>
  <c r="L29" i="2"/>
  <c r="K29" i="2"/>
  <c r="J29" i="2"/>
  <c r="I29" i="2"/>
  <c r="I18" i="2" s="1"/>
  <c r="H29" i="2"/>
  <c r="G29" i="2"/>
  <c r="F29" i="2"/>
  <c r="E29" i="2"/>
  <c r="D29" i="2"/>
  <c r="C29" i="2"/>
  <c r="AE28" i="2"/>
  <c r="AD28" i="2"/>
  <c r="AC28" i="2"/>
  <c r="AB28" i="2"/>
  <c r="AA28" i="2"/>
  <c r="Z28" i="2"/>
  <c r="X28" i="2"/>
  <c r="W28" i="2"/>
  <c r="V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E27" i="2"/>
  <c r="AD27" i="2"/>
  <c r="AC27" i="2"/>
  <c r="AB27" i="2"/>
  <c r="AA27" i="2"/>
  <c r="Z27" i="2"/>
  <c r="X27" i="2"/>
  <c r="W27" i="2"/>
  <c r="V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E26" i="2"/>
  <c r="AD26" i="2"/>
  <c r="AC26" i="2"/>
  <c r="AB26" i="2"/>
  <c r="AA26" i="2"/>
  <c r="Z26" i="2"/>
  <c r="X26" i="2"/>
  <c r="W26" i="2"/>
  <c r="V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E25" i="2"/>
  <c r="AD25" i="2"/>
  <c r="AC25" i="2"/>
  <c r="AB25" i="2"/>
  <c r="AA25" i="2"/>
  <c r="Z25" i="2"/>
  <c r="X25" i="2"/>
  <c r="W25" i="2"/>
  <c r="V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E24" i="2"/>
  <c r="AD24" i="2"/>
  <c r="AC24" i="2"/>
  <c r="AB24" i="2"/>
  <c r="AA24" i="2"/>
  <c r="Z24" i="2"/>
  <c r="X24" i="2"/>
  <c r="W24" i="2"/>
  <c r="V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E23" i="2"/>
  <c r="AD23" i="2"/>
  <c r="AC23" i="2"/>
  <c r="AB23" i="2"/>
  <c r="AA23" i="2"/>
  <c r="Z23" i="2"/>
  <c r="X23" i="2"/>
  <c r="W23" i="2"/>
  <c r="V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E22" i="2"/>
  <c r="AD22" i="2"/>
  <c r="AC22" i="2"/>
  <c r="AB22" i="2"/>
  <c r="AA22" i="2"/>
  <c r="Z22" i="2"/>
  <c r="X22" i="2"/>
  <c r="W22" i="2"/>
  <c r="V22" i="2"/>
  <c r="Q22" i="2"/>
  <c r="P22" i="2"/>
  <c r="O22" i="2"/>
  <c r="N22" i="2"/>
  <c r="N18" i="2" s="1"/>
  <c r="M22" i="2"/>
  <c r="L22" i="2"/>
  <c r="K22" i="2"/>
  <c r="J22" i="2"/>
  <c r="I22" i="2"/>
  <c r="H22" i="2"/>
  <c r="G22" i="2"/>
  <c r="F22" i="2"/>
  <c r="E22" i="2"/>
  <c r="D22" i="2"/>
  <c r="C22" i="2"/>
  <c r="A22" i="2"/>
  <c r="A23" i="2" s="1"/>
  <c r="A24" i="2" s="1"/>
  <c r="A25" i="2" s="1"/>
  <c r="A26" i="2" s="1"/>
  <c r="A27" i="2" s="1"/>
  <c r="A28" i="2" s="1"/>
  <c r="A29" i="2" s="1"/>
  <c r="A30" i="2" s="1"/>
  <c r="AE21" i="2"/>
  <c r="AD21" i="2"/>
  <c r="AC21" i="2"/>
  <c r="AB21" i="2"/>
  <c r="AB18" i="2" s="1"/>
  <c r="AA21" i="2"/>
  <c r="Z21" i="2"/>
  <c r="X21" i="2"/>
  <c r="W21" i="2"/>
  <c r="V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E18" i="2" s="1"/>
  <c r="D21" i="2"/>
  <c r="C21" i="2"/>
  <c r="AE20" i="2"/>
  <c r="AD20" i="2"/>
  <c r="AC20" i="2"/>
  <c r="AB20" i="2"/>
  <c r="AA20" i="2"/>
  <c r="Z20" i="2"/>
  <c r="X20" i="2"/>
  <c r="W20" i="2"/>
  <c r="V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20" i="2"/>
  <c r="A21" i="2" s="1"/>
  <c r="AE19" i="2"/>
  <c r="AD19" i="2"/>
  <c r="AC19" i="2"/>
  <c r="AB19" i="2"/>
  <c r="AA19" i="2"/>
  <c r="Z19" i="2"/>
  <c r="X19" i="2"/>
  <c r="W19" i="2"/>
  <c r="V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D18" i="2"/>
  <c r="P18" i="2"/>
  <c r="L18" i="2"/>
  <c r="G18" i="2"/>
  <c r="AE17" i="2"/>
  <c r="AD17" i="2"/>
  <c r="AC17" i="2"/>
  <c r="AB17" i="2"/>
  <c r="AA17" i="2"/>
  <c r="Z17" i="2"/>
  <c r="X17" i="2"/>
  <c r="W17" i="2"/>
  <c r="V17" i="2"/>
  <c r="Q17" i="2"/>
  <c r="P17" i="2"/>
  <c r="O17" i="2"/>
  <c r="N17" i="2"/>
  <c r="M17" i="2"/>
  <c r="L17" i="2"/>
  <c r="K17" i="2"/>
  <c r="J17" i="2"/>
  <c r="I17" i="2"/>
  <c r="H17" i="2"/>
  <c r="H6" i="2" s="1"/>
  <c r="G17" i="2"/>
  <c r="F17" i="2"/>
  <c r="E17" i="2"/>
  <c r="D17" i="2"/>
  <c r="C17" i="2"/>
  <c r="AE16" i="2"/>
  <c r="AD16" i="2"/>
  <c r="AC16" i="2"/>
  <c r="AB16" i="2"/>
  <c r="AA16" i="2"/>
  <c r="Z16" i="2"/>
  <c r="X16" i="2"/>
  <c r="W16" i="2"/>
  <c r="V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E15" i="2"/>
  <c r="AD15" i="2"/>
  <c r="AC15" i="2"/>
  <c r="AB15" i="2"/>
  <c r="AA15" i="2"/>
  <c r="Z15" i="2"/>
  <c r="X15" i="2"/>
  <c r="W15" i="2"/>
  <c r="V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E14" i="2"/>
  <c r="AD14" i="2"/>
  <c r="AC14" i="2"/>
  <c r="AB14" i="2"/>
  <c r="AA14" i="2"/>
  <c r="Z14" i="2"/>
  <c r="X14" i="2"/>
  <c r="W14" i="2"/>
  <c r="V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E13" i="2"/>
  <c r="AD13" i="2"/>
  <c r="AC13" i="2"/>
  <c r="AB13" i="2"/>
  <c r="AA13" i="2"/>
  <c r="Z13" i="2"/>
  <c r="X13" i="2"/>
  <c r="W13" i="2"/>
  <c r="V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E12" i="2"/>
  <c r="AD12" i="2"/>
  <c r="AC12" i="2"/>
  <c r="AB12" i="2"/>
  <c r="AA12" i="2"/>
  <c r="Z12" i="2"/>
  <c r="X12" i="2"/>
  <c r="W12" i="2"/>
  <c r="V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E11" i="2"/>
  <c r="AD11" i="2"/>
  <c r="AC11" i="2"/>
  <c r="AB11" i="2"/>
  <c r="AA11" i="2"/>
  <c r="Z11" i="2"/>
  <c r="X11" i="2"/>
  <c r="W11" i="2"/>
  <c r="V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E10" i="2"/>
  <c r="AD10" i="2"/>
  <c r="AC10" i="2"/>
  <c r="AB10" i="2"/>
  <c r="AA10" i="2"/>
  <c r="Z10" i="2"/>
  <c r="X10" i="2"/>
  <c r="W10" i="2"/>
  <c r="V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E9" i="2"/>
  <c r="AD9" i="2"/>
  <c r="AC9" i="2"/>
  <c r="AB9" i="2"/>
  <c r="AA9" i="2"/>
  <c r="Z9" i="2"/>
  <c r="X9" i="2"/>
  <c r="W9" i="2"/>
  <c r="V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9" i="2"/>
  <c r="A10" i="2" s="1"/>
  <c r="A11" i="2" s="1"/>
  <c r="A12" i="2" s="1"/>
  <c r="A13" i="2" s="1"/>
  <c r="A14" i="2" s="1"/>
  <c r="A15" i="2" s="1"/>
  <c r="A16" i="2" s="1"/>
  <c r="A17" i="2" s="1"/>
  <c r="AE8" i="2"/>
  <c r="AD8" i="2"/>
  <c r="AC8" i="2"/>
  <c r="AB8" i="2"/>
  <c r="AB6" i="2" s="1"/>
  <c r="AA8" i="2"/>
  <c r="Z8" i="2"/>
  <c r="X8" i="2"/>
  <c r="W8" i="2"/>
  <c r="V8" i="2"/>
  <c r="Q8" i="2"/>
  <c r="P8" i="2"/>
  <c r="O8" i="2"/>
  <c r="N8" i="2"/>
  <c r="M8" i="2"/>
  <c r="M6" i="2" s="1"/>
  <c r="L8" i="2"/>
  <c r="K8" i="2"/>
  <c r="J8" i="2"/>
  <c r="I8" i="2"/>
  <c r="H8" i="2"/>
  <c r="G8" i="2"/>
  <c r="F8" i="2"/>
  <c r="E8" i="2"/>
  <c r="E6" i="2" s="1"/>
  <c r="D8" i="2"/>
  <c r="C8" i="2"/>
  <c r="A8" i="2"/>
  <c r="AE7" i="2"/>
  <c r="AD7" i="2"/>
  <c r="AC7" i="2"/>
  <c r="AC6" i="2" s="1"/>
  <c r="AB7" i="2"/>
  <c r="AA7" i="2"/>
  <c r="AA6" i="2" s="1"/>
  <c r="Z7" i="2"/>
  <c r="X7" i="2"/>
  <c r="W7" i="2"/>
  <c r="V7" i="2"/>
  <c r="Q7" i="2"/>
  <c r="P7" i="2"/>
  <c r="O7" i="2"/>
  <c r="N7" i="2"/>
  <c r="N6" i="2" s="1"/>
  <c r="M7" i="2"/>
  <c r="L7" i="2"/>
  <c r="L6" i="2" s="1"/>
  <c r="K7" i="2"/>
  <c r="J7" i="2"/>
  <c r="I7" i="2"/>
  <c r="H7" i="2"/>
  <c r="G7" i="2"/>
  <c r="F7" i="2"/>
  <c r="E7" i="2"/>
  <c r="D7" i="2"/>
  <c r="D6" i="2" s="1"/>
  <c r="C7" i="2"/>
  <c r="AE6" i="2"/>
  <c r="P6" i="2"/>
  <c r="J6" i="2"/>
  <c r="F6" i="2"/>
  <c r="AD1" i="2"/>
  <c r="G6" i="2" l="1"/>
  <c r="I6" i="2"/>
  <c r="M18" i="2"/>
  <c r="O18" i="2"/>
  <c r="D18" i="2"/>
  <c r="F18" i="2"/>
  <c r="AA18" i="2"/>
  <c r="AC18" i="2"/>
  <c r="AE18" i="2"/>
  <c r="H18" i="2"/>
  <c r="J18" i="2"/>
  <c r="M31" i="2"/>
  <c r="O31" i="2"/>
  <c r="D31" i="2"/>
  <c r="F31" i="2"/>
  <c r="AA31" i="2"/>
  <c r="AC31" i="2"/>
  <c r="AE31" i="2"/>
  <c r="H31" i="2"/>
  <c r="J31" i="2"/>
  <c r="L41" i="2"/>
  <c r="N41" i="2"/>
  <c r="P41" i="2"/>
  <c r="E41" i="2"/>
  <c r="AB41" i="2"/>
  <c r="AD41" i="2"/>
  <c r="G41" i="2"/>
  <c r="I41" i="2"/>
  <c r="E54" i="2"/>
  <c r="G54" i="2"/>
  <c r="L12" i="1" l="1"/>
  <c r="P12" i="1"/>
  <c r="AB12" i="1" s="1"/>
  <c r="AC12" i="1" s="1"/>
  <c r="U12" i="1"/>
  <c r="Z12" i="1"/>
  <c r="AG12" i="1"/>
  <c r="AK12" i="1"/>
  <c r="AO12" i="1"/>
  <c r="AP12" i="1"/>
  <c r="AT12" i="1"/>
  <c r="AT11" i="1" l="1"/>
  <c r="AT10" i="1" s="1"/>
  <c r="AS11" i="1"/>
  <c r="AR11" i="1"/>
  <c r="AR10" i="1" s="1"/>
  <c r="AS10" i="1"/>
  <c r="AN11" i="1"/>
  <c r="AN10" i="1" s="1"/>
  <c r="AM11" i="1"/>
  <c r="AM10" i="1" s="1"/>
  <c r="AL11" i="1"/>
  <c r="AL10" i="1"/>
  <c r="AK11" i="1"/>
  <c r="AK10" i="1" s="1"/>
  <c r="AH11" i="1"/>
  <c r="AH10" i="1" s="1"/>
  <c r="AJ11" i="1"/>
  <c r="AI11" i="1"/>
  <c r="AJ10" i="1"/>
  <c r="AI10" i="1"/>
  <c r="D11" i="1"/>
  <c r="D10" i="1" s="1"/>
  <c r="Z11" i="1" l="1"/>
  <c r="U11" i="1"/>
  <c r="AQ11" i="1"/>
  <c r="AQ10" i="1" s="1"/>
  <c r="AO11" i="1"/>
  <c r="AF11" i="1"/>
  <c r="AF10" i="1" s="1"/>
  <c r="AE11" i="1"/>
  <c r="AE10" i="1" s="1"/>
  <c r="AD11" i="1"/>
  <c r="AD10" i="1" s="1"/>
  <c r="Y11" i="1"/>
  <c r="Y10" i="1" s="1"/>
  <c r="X11" i="1"/>
  <c r="X10" i="1" s="1"/>
  <c r="W11" i="1"/>
  <c r="W10" i="1" s="1"/>
  <c r="T11" i="1"/>
  <c r="T10" i="1" s="1"/>
  <c r="S11" i="1"/>
  <c r="S10" i="1" s="1"/>
  <c r="R11" i="1"/>
  <c r="R10" i="1" s="1"/>
  <c r="O11" i="1"/>
  <c r="N11" i="1"/>
  <c r="N10" i="1" s="1"/>
  <c r="M11" i="1"/>
  <c r="M10" i="1" s="1"/>
  <c r="K11" i="1"/>
  <c r="K10" i="1" s="1"/>
  <c r="J11" i="1"/>
  <c r="J10" i="1" s="1"/>
  <c r="I11" i="1"/>
  <c r="I10" i="1" s="1"/>
  <c r="AG11" i="1"/>
  <c r="P11" i="1"/>
  <c r="L11" i="1"/>
  <c r="O10" i="1"/>
  <c r="AO10" i="1" l="1"/>
  <c r="AP10" i="1" s="1"/>
  <c r="AP11" i="1"/>
  <c r="AB11" i="1"/>
  <c r="AC11" i="1" s="1"/>
  <c r="AG10" i="1"/>
  <c r="Z10" i="1"/>
  <c r="U10" i="1" l="1"/>
  <c r="P10" i="1"/>
  <c r="AB10" i="1" l="1"/>
  <c r="L10" i="1"/>
  <c r="AC10" i="1" l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jx:area(lastCell="AU15")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jx:each(items="rjkamReportItemList" var="rjkamGroup" groupBy="name" groupOrder="asc" lastCell="AU15" multisheet="sheetNames" )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jx:each(items="rjkamGroup.items" var="rjkam" lastCell="AU12")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jx:each(items="rjkam.reportItemList" var="repGroup" groupBy="nkaId" groupOrder="asc" lastCell="AU12")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jx:each(items="repGroup.items" var="reportItem" lastCell="AU12")</t>
        </r>
      </text>
    </comment>
  </commentList>
</comments>
</file>

<file path=xl/sharedStrings.xml><?xml version="1.0" encoding="utf-8"?>
<sst xmlns="http://schemas.openxmlformats.org/spreadsheetml/2006/main" count="348" uniqueCount="114">
  <si>
    <t>ТС / Адрес</t>
  </si>
  <si>
    <t>Итого</t>
  </si>
  <si>
    <t>МЗ</t>
  </si>
  <si>
    <t>1 неделя</t>
  </si>
  <si>
    <t>Полка</t>
  </si>
  <si>
    <t>План</t>
  </si>
  <si>
    <t>Факт</t>
  </si>
  <si>
    <t>№</t>
  </si>
  <si>
    <t>Дубл-е выкладки</t>
  </si>
  <si>
    <t>ББ</t>
  </si>
  <si>
    <t>итого</t>
  </si>
  <si>
    <t>ДП</t>
  </si>
  <si>
    <t>ВСЕГО</t>
  </si>
  <si>
    <t>КП</t>
  </si>
  <si>
    <t>СС</t>
  </si>
  <si>
    <t>Доп места</t>
  </si>
  <si>
    <t>Акционные</t>
  </si>
  <si>
    <t>Неакционные</t>
  </si>
  <si>
    <t>Формат</t>
  </si>
  <si>
    <t>Адрес</t>
  </si>
  <si>
    <t>RJKAM_Город</t>
  </si>
  <si>
    <t>Комментарий</t>
  </si>
  <si>
    <t>ТС</t>
  </si>
  <si>
    <t>Код точки на NCSD</t>
  </si>
  <si>
    <t>ЦП / ЗП</t>
  </si>
  <si>
    <t>${reportItem.type}</t>
  </si>
  <si>
    <t>${reportItem.nkaName}</t>
  </si>
  <si>
    <t>${reportItem.clientId}</t>
  </si>
  <si>
    <t>${reportItem.clientAddress}</t>
  </si>
  <si>
    <t>${reportItem.mzPlan}</t>
  </si>
  <si>
    <t>${reportItem.kPlan}</t>
  </si>
  <si>
    <t>${reportItem.sPlan}</t>
  </si>
  <si>
    <t>${reportItem.mzDp}</t>
  </si>
  <si>
    <t>${reportItem.mzBb}</t>
  </si>
  <si>
    <t>${reportItem.kDp}</t>
  </si>
  <si>
    <t>${reportItem.kBb}</t>
  </si>
  <si>
    <t>${reportItem.kMr}</t>
  </si>
  <si>
    <t>${reportItem.mzMr}</t>
  </si>
  <si>
    <t>${reportItem.sDp}</t>
  </si>
  <si>
    <t>${reportItem.sBb}</t>
  </si>
  <si>
    <t>${reportItem.sMr}</t>
  </si>
  <si>
    <t>${reportItem.mzDouble}</t>
  </si>
  <si>
    <t>${reportItem.kDouble}</t>
  </si>
  <si>
    <t>${reportItem.sDouble}</t>
  </si>
  <si>
    <t>${reportItem.mzComment}</t>
  </si>
  <si>
    <t>${reportItem.kComment}</t>
  </si>
  <si>
    <t>${reportItem.sComment}</t>
  </si>
  <si>
    <t>Название ТК</t>
  </si>
  <si>
    <t>Код сотрудника</t>
  </si>
  <si>
    <t>Вып - ие, %</t>
  </si>
  <si>
    <t>Итог</t>
  </si>
  <si>
    <t>Код</t>
  </si>
  <si>
    <t>${reportItem.clientName}</t>
  </si>
  <si>
    <t>${reportItem.mzDmAPlan}</t>
  </si>
  <si>
    <t>${reportItem.kDmAPlan}</t>
  </si>
  <si>
    <t>${reportItem.sDmAPlan}</t>
  </si>
  <si>
    <t>${reportItem.mzDmA}</t>
  </si>
  <si>
    <t>${reportItem.kDmA}</t>
  </si>
  <si>
    <t>${reportItem.sDmA}</t>
  </si>
  <si>
    <t>${reportItem.mzDmNa}</t>
  </si>
  <si>
    <t>${reportItem.kDmNa}</t>
  </si>
  <si>
    <t>${reportItem.sDmNa}</t>
  </si>
  <si>
    <t>${rjkamGroup.item.id}</t>
  </si>
  <si>
    <t>${rjkamGroup.item.name}</t>
  </si>
  <si>
    <t>${repGroup.item.nkaId}</t>
  </si>
  <si>
    <t>${repGroup.item.nkaName}</t>
  </si>
  <si>
    <t>Дата послед. фото</t>
  </si>
  <si>
    <t>${reportItem.lastPhotoDate}</t>
  </si>
  <si>
    <t>Свод выполнения RJKAM ключевых показателей (свод по Сети)</t>
  </si>
  <si>
    <t>RJKAM / Сеть</t>
  </si>
  <si>
    <t>АКБ</t>
  </si>
  <si>
    <t>Акционные ДМП</t>
  </si>
  <si>
    <t>Неакционные ДМП</t>
  </si>
  <si>
    <t>сети / RJKAM</t>
  </si>
  <si>
    <t>ГМ</t>
  </si>
  <si>
    <t>СМ</t>
  </si>
  <si>
    <t>1 нед</t>
  </si>
  <si>
    <t>2 нед</t>
  </si>
  <si>
    <t>3 нед</t>
  </si>
  <si>
    <t>4 нед</t>
  </si>
  <si>
    <t>5 нед</t>
  </si>
  <si>
    <t>АО Тандер</t>
  </si>
  <si>
    <t>ООО Метро</t>
  </si>
  <si>
    <t>ООО Окей</t>
  </si>
  <si>
    <t>ООО Лента</t>
  </si>
  <si>
    <t>ООО Ашан</t>
  </si>
  <si>
    <t>ООО Атак</t>
  </si>
  <si>
    <t>Х5 RG</t>
  </si>
  <si>
    <t>Свод выполнения RJKAM ключевых показателей (по RJKAM)</t>
  </si>
  <si>
    <t>ФИО</t>
  </si>
  <si>
    <t>Полка, % выполнения</t>
  </si>
  <si>
    <t>Дубл-е выкладки, факт ТК</t>
  </si>
  <si>
    <t>Акционные ДМП, % выполнения</t>
  </si>
  <si>
    <t>Неакционные ДМП, факт ТК</t>
  </si>
  <si>
    <t>Беспятов В.</t>
  </si>
  <si>
    <t>Код сети</t>
  </si>
  <si>
    <t>Белова Н.</t>
  </si>
  <si>
    <t>Ермолович В.</t>
  </si>
  <si>
    <t>Воронова М.</t>
  </si>
  <si>
    <t>Шилкин Д.</t>
  </si>
  <si>
    <t>Долгошеев И.</t>
  </si>
  <si>
    <t>Штанг Е.</t>
  </si>
  <si>
    <t>Подсекина Т.</t>
  </si>
  <si>
    <t>Евдоков И.</t>
  </si>
  <si>
    <t>Ворновской Э.</t>
  </si>
  <si>
    <t>Галкина В.</t>
  </si>
  <si>
    <t>Назмутдинов В.</t>
  </si>
  <si>
    <t>Иванов В.</t>
  </si>
  <si>
    <t>Тептина Д.</t>
  </si>
  <si>
    <t>ООО Монетка</t>
  </si>
  <si>
    <t>Минхаеров А.</t>
  </si>
  <si>
    <t>Матвиец И.</t>
  </si>
  <si>
    <t>Самылин М.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</si>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</sst>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1" fillId="8" borderId="12" xfId="0" applyFont="1" applyFill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9" fontId="1" fillId="7" borderId="1" xfId="1" applyFont="1" applyFill="1" applyBorder="1" applyAlignment="1">
      <alignment horizontal="center" vertical="center" wrapText="1"/>
    </xf>
    <xf numFmtId="9" fontId="1" fillId="3" borderId="1" xfId="1" applyFont="1" applyFill="1" applyBorder="1" applyAlignment="1">
      <alignment horizontal="center" vertical="center" wrapText="1"/>
    </xf>
    <xf numFmtId="9" fontId="1" fillId="0" borderId="1" xfId="1" applyFont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9" fontId="1" fillId="5" borderId="5" xfId="0" applyNumberFormat="1" applyFont="1" applyFill="1" applyBorder="1" applyAlignment="1">
      <alignment horizontal="center" vertical="center" wrapText="1"/>
    </xf>
    <xf numFmtId="9" fontId="1" fillId="5" borderId="6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9" fontId="1" fillId="6" borderId="5" xfId="0" applyNumberFormat="1" applyFont="1" applyFill="1" applyBorder="1" applyAlignment="1">
      <alignment horizontal="center" vertical="center" wrapText="1"/>
    </xf>
    <xf numFmtId="9" fontId="1" fillId="6" borderId="13" xfId="0" applyNumberFormat="1" applyFont="1" applyFill="1" applyBorder="1" applyAlignment="1">
      <alignment horizontal="center" vertical="center" wrapText="1"/>
    </xf>
    <xf numFmtId="9" fontId="1" fillId="6" borderId="6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9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9" fontId="2" fillId="6" borderId="15" xfId="0" applyNumberFormat="1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/>
    </xf>
    <xf numFmtId="9" fontId="2" fillId="5" borderId="15" xfId="0" applyNumberFormat="1" applyFont="1" applyFill="1" applyBorder="1" applyAlignment="1">
      <alignment horizontal="center" vertical="center"/>
    </xf>
    <xf numFmtId="3" fontId="2" fillId="5" borderId="15" xfId="0" applyNumberFormat="1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2" fillId="6" borderId="19" xfId="0" applyNumberFormat="1" applyFont="1" applyFill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/>
    </xf>
    <xf numFmtId="9" fontId="2" fillId="5" borderId="20" xfId="0" applyNumberFormat="1" applyFont="1" applyFill="1" applyBorder="1" applyAlignment="1">
      <alignment horizontal="center" vertical="center"/>
    </xf>
    <xf numFmtId="9" fontId="2" fillId="5" borderId="21" xfId="0" applyNumberFormat="1" applyFont="1" applyFill="1" applyBorder="1" applyAlignment="1">
      <alignment horizontal="center" vertical="center"/>
    </xf>
    <xf numFmtId="3" fontId="2" fillId="5" borderId="19" xfId="0" applyNumberFormat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vertical="center"/>
    </xf>
    <xf numFmtId="0" fontId="1" fillId="4" borderId="22" xfId="0" applyFont="1" applyFill="1" applyBorder="1" applyAlignment="1">
      <alignment horizontal="center" vertical="center"/>
    </xf>
    <xf numFmtId="9" fontId="1" fillId="4" borderId="22" xfId="0" applyNumberFormat="1" applyFont="1" applyFill="1" applyBorder="1" applyAlignment="1">
      <alignment vertical="center"/>
    </xf>
    <xf numFmtId="3" fontId="1" fillId="4" borderId="22" xfId="0" applyNumberFormat="1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3" xfId="0" applyFont="1" applyBorder="1" applyAlignment="1">
      <alignment horizontal="left" vertical="center" indent="2"/>
    </xf>
    <xf numFmtId="0" fontId="1" fillId="0" borderId="23" xfId="0" applyFont="1" applyBorder="1" applyAlignment="1">
      <alignment horizontal="center" vertical="center"/>
    </xf>
    <xf numFmtId="9" fontId="1" fillId="0" borderId="23" xfId="0" applyNumberFormat="1" applyFont="1" applyBorder="1" applyAlignment="1">
      <alignment vertical="center"/>
    </xf>
    <xf numFmtId="3" fontId="1" fillId="0" borderId="23" xfId="0" applyNumberFormat="1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4" xfId="0" applyFont="1" applyBorder="1" applyAlignment="1">
      <alignment horizontal="left" vertical="center" indent="2"/>
    </xf>
    <xf numFmtId="0" fontId="1" fillId="0" borderId="24" xfId="0" applyFont="1" applyBorder="1" applyAlignment="1">
      <alignment horizontal="center" vertical="center"/>
    </xf>
    <xf numFmtId="9" fontId="1" fillId="0" borderId="24" xfId="0" applyNumberFormat="1" applyFont="1" applyBorder="1" applyAlignment="1">
      <alignment vertical="center"/>
    </xf>
    <xf numFmtId="3" fontId="1" fillId="0" borderId="24" xfId="0" applyNumberFormat="1" applyFont="1" applyBorder="1" applyAlignment="1">
      <alignment vertical="center"/>
    </xf>
    <xf numFmtId="0" fontId="1" fillId="0" borderId="19" xfId="0" applyFont="1" applyBorder="1" applyAlignment="1">
      <alignment horizontal="left" vertical="center" indent="2"/>
    </xf>
    <xf numFmtId="0" fontId="1" fillId="0" borderId="19" xfId="0" applyFont="1" applyBorder="1" applyAlignment="1">
      <alignment horizontal="center" vertical="center"/>
    </xf>
    <xf numFmtId="9" fontId="1" fillId="0" borderId="19" xfId="0" applyNumberFormat="1" applyFont="1" applyBorder="1" applyAlignment="1">
      <alignment vertical="center"/>
    </xf>
    <xf numFmtId="3" fontId="1" fillId="0" borderId="19" xfId="0" applyNumberFormat="1" applyFont="1" applyBorder="1" applyAlignment="1">
      <alignment horizontal="right" vertical="center"/>
    </xf>
    <xf numFmtId="3" fontId="1" fillId="0" borderId="19" xfId="0" applyNumberFormat="1" applyFont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4" borderId="15" xfId="0" applyFont="1" applyFill="1" applyBorder="1" applyAlignment="1">
      <alignment horizontal="center" vertical="center"/>
    </xf>
    <xf numFmtId="9" fontId="1" fillId="4" borderId="15" xfId="0" applyNumberFormat="1" applyFont="1" applyFill="1" applyBorder="1" applyAlignment="1">
      <alignment vertical="center"/>
    </xf>
    <xf numFmtId="3" fontId="1" fillId="4" borderId="15" xfId="0" applyNumberFormat="1" applyFont="1" applyFill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" fillId="11" borderId="16" xfId="0" applyFont="1" applyFill="1" applyBorder="1" applyAlignment="1">
      <alignment horizontal="center" vertical="center"/>
    </xf>
    <xf numFmtId="9" fontId="2" fillId="6" borderId="15" xfId="0" applyNumberFormat="1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3" fontId="1" fillId="13" borderId="23" xfId="0" applyNumberFormat="1" applyFont="1" applyFill="1" applyBorder="1" applyAlignment="1">
      <alignment vertical="center"/>
    </xf>
    <xf numFmtId="9" fontId="1" fillId="13" borderId="23" xfId="0" applyNumberFormat="1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4" borderId="23" xfId="0" applyFont="1" applyFill="1" applyBorder="1" applyAlignment="1">
      <alignment horizontal="center" vertical="center"/>
    </xf>
    <xf numFmtId="9" fontId="1" fillId="4" borderId="23" xfId="0" applyNumberFormat="1" applyFont="1" applyFill="1" applyBorder="1" applyAlignment="1">
      <alignment vertical="center"/>
    </xf>
    <xf numFmtId="3" fontId="1" fillId="4" borderId="23" xfId="0" applyNumberFormat="1" applyFont="1" applyFill="1" applyBorder="1" applyAlignment="1">
      <alignment vertical="center"/>
    </xf>
    <xf numFmtId="0" fontId="1" fillId="6" borderId="19" xfId="0" applyFont="1" applyFill="1" applyBorder="1" applyAlignment="1">
      <alignment vertical="center"/>
    </xf>
    <xf numFmtId="0" fontId="1" fillId="6" borderId="19" xfId="0" applyFont="1" applyFill="1" applyBorder="1" applyAlignment="1">
      <alignment horizontal="center" vertical="center"/>
    </xf>
    <xf numFmtId="9" fontId="1" fillId="6" borderId="19" xfId="0" applyNumberFormat="1" applyFont="1" applyFill="1" applyBorder="1" applyAlignment="1">
      <alignment vertical="center"/>
    </xf>
    <xf numFmtId="3" fontId="1" fillId="6" borderId="19" xfId="0" applyNumberFormat="1" applyFont="1" applyFill="1" applyBorder="1" applyAlignment="1">
      <alignment vertical="center"/>
    </xf>
  </cellXfs>
  <cellStyles count="2">
    <cellStyle name="Обычный" xfId="0" builtinId="0"/>
    <cellStyle name="Процентный" xfId="1" builtinId="5"/>
  </cellStyles>
  <dxfs count="3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8"/>
      <tableStyleElement type="headerRow" dxfId="37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et6\Desktop\&#1060;&#1086;&#1088;&#1084;&#1072;_&#1074;&#1099;&#1075;&#1088;&#1091;&#1079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_Сеть"/>
      <sheetName val="Свод_RJKAM"/>
      <sheetName val="RJKAM"/>
      <sheetName val="Свод по ТК Сети"/>
    </sheetNames>
    <sheetDataSet>
      <sheetData sheetId="0"/>
      <sheetData sheetId="1"/>
      <sheetData sheetId="2">
        <row r="10">
          <cell r="AC10">
            <v>0.38620689655172413</v>
          </cell>
          <cell r="AG10">
            <v>2</v>
          </cell>
          <cell r="AO10">
            <v>7</v>
          </cell>
          <cell r="AP10">
            <v>0.35</v>
          </cell>
          <cell r="AT10">
            <v>2</v>
          </cell>
        </row>
        <row r="17">
          <cell r="AC17">
            <v>0.75</v>
          </cell>
          <cell r="AG17">
            <v>2</v>
          </cell>
          <cell r="AO17">
            <v>0</v>
          </cell>
          <cell r="AP17">
            <v>0</v>
          </cell>
          <cell r="AT17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1"/>
  <sheetViews>
    <sheetView tabSelected="1" zoomScale="80" zoomScaleNormal="80" workbookViewId="0">
      <pane ySplit="5" topLeftCell="A6" activePane="bottomLeft" state="frozen"/>
      <selection activeCell="Q6" sqref="Q6"/>
      <selection pane="bottomLeft" activeCell="H17" sqref="H17"/>
    </sheetView>
  </sheetViews>
  <sheetFormatPr defaultRowHeight="12.75" outlineLevelCol="1" x14ac:dyDescent="0.25"/>
  <cols>
    <col min="1" max="1" width="5.140625" style="72" customWidth="1"/>
    <col min="2" max="2" width="12.42578125" style="72" bestFit="1" customWidth="1" outlineLevel="1"/>
    <col min="3" max="3" width="21.42578125" style="72" customWidth="1"/>
    <col min="4" max="6" width="5.5703125" style="73" customWidth="1"/>
    <col min="7" max="11" width="7.85546875" style="74" customWidth="1"/>
    <col min="12" max="16" width="7.85546875" style="75" customWidth="1"/>
    <col min="17" max="26" width="7.85546875" style="74" customWidth="1"/>
    <col min="27" max="31" width="7.85546875" style="75" customWidth="1"/>
    <col min="32" max="16384" width="9.140625" style="72"/>
  </cols>
  <sheetData>
    <row r="1" spans="1:31" ht="15" customHeight="1" x14ac:dyDescent="0.25">
      <c r="AD1" s="76">
        <f ca="1">TODAY()</f>
        <v>42958</v>
      </c>
      <c r="AE1" s="76"/>
    </row>
    <row r="2" spans="1:31" ht="15" x14ac:dyDescent="0.25">
      <c r="A2" s="77" t="s">
        <v>68</v>
      </c>
      <c r="B2" s="77"/>
    </row>
    <row r="3" spans="1:31" x14ac:dyDescent="0.25">
      <c r="G3" s="78"/>
      <c r="H3" s="78"/>
      <c r="I3" s="78"/>
      <c r="J3" s="78"/>
      <c r="K3" s="78"/>
      <c r="L3" s="79"/>
      <c r="M3" s="79"/>
      <c r="N3" s="79"/>
      <c r="O3" s="79"/>
      <c r="P3" s="79"/>
      <c r="Q3" s="78"/>
      <c r="R3" s="78"/>
      <c r="S3" s="78"/>
      <c r="T3" s="78"/>
      <c r="U3" s="78"/>
      <c r="V3" s="78"/>
      <c r="W3" s="78"/>
      <c r="X3" s="78"/>
      <c r="Y3" s="78"/>
      <c r="Z3" s="78"/>
      <c r="AA3" s="79"/>
      <c r="AB3" s="79"/>
      <c r="AC3" s="79"/>
      <c r="AD3" s="79"/>
      <c r="AE3" s="79"/>
    </row>
    <row r="4" spans="1:31" ht="17.25" customHeight="1" x14ac:dyDescent="0.25">
      <c r="A4" s="80" t="s">
        <v>7</v>
      </c>
      <c r="B4" s="81" t="s">
        <v>51</v>
      </c>
      <c r="C4" s="80" t="s">
        <v>69</v>
      </c>
      <c r="D4" s="82" t="s">
        <v>70</v>
      </c>
      <c r="E4" s="83"/>
      <c r="F4" s="84"/>
      <c r="G4" s="85" t="s">
        <v>4</v>
      </c>
      <c r="H4" s="85"/>
      <c r="I4" s="85"/>
      <c r="J4" s="85"/>
      <c r="K4" s="85"/>
      <c r="L4" s="86" t="s">
        <v>8</v>
      </c>
      <c r="M4" s="86"/>
      <c r="N4" s="86"/>
      <c r="O4" s="86"/>
      <c r="P4" s="86"/>
      <c r="Q4" s="87" t="s">
        <v>71</v>
      </c>
      <c r="R4" s="87"/>
      <c r="S4" s="87"/>
      <c r="T4" s="87"/>
      <c r="U4" s="87"/>
      <c r="V4" s="87"/>
      <c r="W4" s="87"/>
      <c r="X4" s="87"/>
      <c r="Y4" s="87"/>
      <c r="Z4" s="87"/>
      <c r="AA4" s="88" t="s">
        <v>72</v>
      </c>
      <c r="AB4" s="88"/>
      <c r="AC4" s="88"/>
      <c r="AD4" s="88"/>
      <c r="AE4" s="88"/>
    </row>
    <row r="5" spans="1:31" ht="17.25" customHeight="1" x14ac:dyDescent="0.25">
      <c r="A5" s="89"/>
      <c r="B5" s="90" t="s">
        <v>73</v>
      </c>
      <c r="C5" s="89"/>
      <c r="D5" s="90" t="s">
        <v>74</v>
      </c>
      <c r="E5" s="90" t="s">
        <v>75</v>
      </c>
      <c r="F5" s="90" t="s">
        <v>50</v>
      </c>
      <c r="G5" s="91" t="s">
        <v>76</v>
      </c>
      <c r="H5" s="91" t="s">
        <v>77</v>
      </c>
      <c r="I5" s="91" t="s">
        <v>78</v>
      </c>
      <c r="J5" s="91" t="s">
        <v>79</v>
      </c>
      <c r="K5" s="91" t="s">
        <v>80</v>
      </c>
      <c r="L5" s="92" t="s">
        <v>76</v>
      </c>
      <c r="M5" s="92" t="s">
        <v>77</v>
      </c>
      <c r="N5" s="92" t="s">
        <v>78</v>
      </c>
      <c r="O5" s="92" t="s">
        <v>79</v>
      </c>
      <c r="P5" s="92" t="s">
        <v>80</v>
      </c>
      <c r="Q5" s="93" t="s">
        <v>76</v>
      </c>
      <c r="R5" s="94"/>
      <c r="S5" s="93" t="s">
        <v>77</v>
      </c>
      <c r="T5" s="94"/>
      <c r="U5" s="93" t="s">
        <v>78</v>
      </c>
      <c r="V5" s="94"/>
      <c r="W5" s="93" t="s">
        <v>79</v>
      </c>
      <c r="X5" s="94"/>
      <c r="Y5" s="93" t="s">
        <v>80</v>
      </c>
      <c r="Z5" s="94"/>
      <c r="AA5" s="95" t="s">
        <v>76</v>
      </c>
      <c r="AB5" s="95" t="s">
        <v>77</v>
      </c>
      <c r="AC5" s="95" t="s">
        <v>78</v>
      </c>
      <c r="AD5" s="95" t="s">
        <v>79</v>
      </c>
      <c r="AE5" s="95" t="s">
        <v>80</v>
      </c>
    </row>
    <row r="6" spans="1:31" ht="15.75" customHeight="1" x14ac:dyDescent="0.25">
      <c r="A6" s="96">
        <v>1</v>
      </c>
      <c r="B6" s="96"/>
      <c r="C6" s="96" t="s">
        <v>81</v>
      </c>
      <c r="D6" s="97">
        <f>SUM(D7:D17)</f>
        <v>102</v>
      </c>
      <c r="E6" s="97">
        <f>SUM(E7:E17)</f>
        <v>0</v>
      </c>
      <c r="F6" s="97">
        <f>SUM(F7:F17)</f>
        <v>102</v>
      </c>
      <c r="G6" s="98">
        <f>AVERAGE(G15:G17,G7:G13)</f>
        <v>0</v>
      </c>
      <c r="H6" s="98">
        <f>AVERAGE(H15:H17,H12:H13,H10,H7:H8)</f>
        <v>0</v>
      </c>
      <c r="I6" s="98">
        <f>AVERAGE(I14:I17,I11:I12,I7:I9)</f>
        <v>0</v>
      </c>
      <c r="J6" s="98">
        <f>AVERAGE(J15:J16,J11:J13,J7:J9)</f>
        <v>0</v>
      </c>
      <c r="K6" s="98"/>
      <c r="L6" s="99">
        <f>SUM(L7:L17)</f>
        <v>0</v>
      </c>
      <c r="M6" s="99">
        <f>SUM(M7:M17)</f>
        <v>0</v>
      </c>
      <c r="N6" s="99">
        <f>SUM(N7:N17)</f>
        <v>0</v>
      </c>
      <c r="O6" s="99"/>
      <c r="P6" s="99">
        <f>SUM(P7:P17)</f>
        <v>0</v>
      </c>
      <c r="Q6" s="98"/>
      <c r="R6" s="98"/>
      <c r="S6" s="98"/>
      <c r="T6" s="98"/>
      <c r="U6" s="98"/>
      <c r="V6" s="98"/>
      <c r="W6" s="98"/>
      <c r="X6" s="98"/>
      <c r="Y6" s="98"/>
      <c r="Z6" s="98"/>
      <c r="AA6" s="99">
        <f>SUM(AA7:AA17)</f>
        <v>0</v>
      </c>
      <c r="AB6" s="99">
        <f>SUM(AB7:AB17)</f>
        <v>0</v>
      </c>
      <c r="AC6" s="99">
        <f>SUM(AC7:AC17)</f>
        <v>0</v>
      </c>
      <c r="AD6" s="99"/>
      <c r="AE6" s="99">
        <f>SUM(AE7:AE17)</f>
        <v>0</v>
      </c>
    </row>
    <row r="7" spans="1:31" ht="15.75" customHeight="1" x14ac:dyDescent="0.25">
      <c r="A7" s="100">
        <v>1</v>
      </c>
      <c r="B7" s="101"/>
      <c r="C7" s="101" t="str">
        <f>Свод_RJKAM!D6</f>
        <v>Беспятов В.</v>
      </c>
      <c r="D7" s="102">
        <f>Свод_RJKAM!F12</f>
        <v>14</v>
      </c>
      <c r="E7" s="102">
        <f>Свод_RJKAM!G12</f>
        <v>0</v>
      </c>
      <c r="F7" s="102">
        <f>Свод_RJKAM!H12</f>
        <v>14</v>
      </c>
      <c r="G7" s="103">
        <f>Свод_RJKAM!I12</f>
        <v>0</v>
      </c>
      <c r="H7" s="103">
        <f>Свод_RJKAM!J12</f>
        <v>0</v>
      </c>
      <c r="I7" s="103">
        <f>Свод_RJKAM!K12</f>
        <v>0</v>
      </c>
      <c r="J7" s="103">
        <f>Свод_RJKAM!L12</f>
        <v>0</v>
      </c>
      <c r="K7" s="103">
        <f>Свод_RJKAM!M12</f>
        <v>0</v>
      </c>
      <c r="L7" s="104">
        <f>Свод_RJKAM!O12</f>
        <v>0</v>
      </c>
      <c r="M7" s="104">
        <f>Свод_RJKAM!P12</f>
        <v>0</v>
      </c>
      <c r="N7" s="104">
        <f>Свод_RJKAM!Q12</f>
        <v>0</v>
      </c>
      <c r="O7" s="104">
        <f>Свод_RJKAM!R12</f>
        <v>0</v>
      </c>
      <c r="P7" s="104">
        <f>Свод_RJKAM!S12</f>
        <v>0</v>
      </c>
      <c r="Q7" s="103">
        <f>Свод_RJKAM!T12</f>
        <v>0</v>
      </c>
      <c r="R7" s="103"/>
      <c r="S7" s="103"/>
      <c r="T7" s="103"/>
      <c r="U7" s="103"/>
      <c r="V7" s="103">
        <f>Свод_RJKAM!V12</f>
        <v>0</v>
      </c>
      <c r="W7" s="103">
        <f>Свод_RJKAM!X12</f>
        <v>0</v>
      </c>
      <c r="X7" s="103">
        <f>Свод_RJKAM!Z12</f>
        <v>0</v>
      </c>
      <c r="Y7" s="103"/>
      <c r="Z7" s="103">
        <f>Свод_RJKAM!AC12</f>
        <v>0</v>
      </c>
      <c r="AA7" s="104">
        <f>Свод_RJKAM!AD12</f>
        <v>0</v>
      </c>
      <c r="AB7" s="104">
        <f>Свод_RJKAM!AE12</f>
        <v>0</v>
      </c>
      <c r="AC7" s="104">
        <f>Свод_RJKAM!AF12</f>
        <v>0</v>
      </c>
      <c r="AD7" s="104">
        <f>Свод_RJKAM!AG12</f>
        <v>0</v>
      </c>
      <c r="AE7" s="104">
        <f>Свод_RJKAM!AH12</f>
        <v>0</v>
      </c>
    </row>
    <row r="8" spans="1:31" ht="15.75" customHeight="1" x14ac:dyDescent="0.25">
      <c r="A8" s="105">
        <f>A7+1</f>
        <v>2</v>
      </c>
      <c r="B8" s="106"/>
      <c r="C8" s="106" t="str">
        <f>Свод_RJKAM!D13</f>
        <v>Белова Н.</v>
      </c>
      <c r="D8" s="107">
        <f>Свод_RJKAM!F18</f>
        <v>7</v>
      </c>
      <c r="E8" s="107">
        <f>Свод_RJKAM!G18</f>
        <v>0</v>
      </c>
      <c r="F8" s="107">
        <f>Свод_RJKAM!H18</f>
        <v>7</v>
      </c>
      <c r="G8" s="108">
        <f>Свод_RJKAM!I18</f>
        <v>0</v>
      </c>
      <c r="H8" s="108">
        <f>Свод_RJKAM!J18</f>
        <v>0</v>
      </c>
      <c r="I8" s="108">
        <f>Свод_RJKAM!K18</f>
        <v>0</v>
      </c>
      <c r="J8" s="108">
        <f>Свод_RJKAM!L18</f>
        <v>0</v>
      </c>
      <c r="K8" s="108">
        <f>Свод_RJKAM!M18</f>
        <v>0</v>
      </c>
      <c r="L8" s="109">
        <f>Свод_RJKAM!O18</f>
        <v>0</v>
      </c>
      <c r="M8" s="109">
        <f>Свод_RJKAM!P18</f>
        <v>0</v>
      </c>
      <c r="N8" s="109">
        <f>Свод_RJKAM!Q18</f>
        <v>0</v>
      </c>
      <c r="O8" s="109">
        <f>Свод_RJKAM!R18</f>
        <v>0</v>
      </c>
      <c r="P8" s="109">
        <f>Свод_RJKAM!S18</f>
        <v>0</v>
      </c>
      <c r="Q8" s="108">
        <f>Свод_RJKAM!T18</f>
        <v>0</v>
      </c>
      <c r="R8" s="108"/>
      <c r="S8" s="108"/>
      <c r="T8" s="108"/>
      <c r="U8" s="108"/>
      <c r="V8" s="108">
        <f>Свод_RJKAM!V18</f>
        <v>0</v>
      </c>
      <c r="W8" s="108">
        <f>Свод_RJKAM!X18</f>
        <v>0</v>
      </c>
      <c r="X8" s="108">
        <f>Свод_RJKAM!Z18</f>
        <v>0</v>
      </c>
      <c r="Y8" s="108"/>
      <c r="Z8" s="108">
        <f>Свод_RJKAM!AC18</f>
        <v>0</v>
      </c>
      <c r="AA8" s="109">
        <f>Свод_RJKAM!AD18</f>
        <v>0</v>
      </c>
      <c r="AB8" s="109">
        <f>Свод_RJKAM!AE18</f>
        <v>0</v>
      </c>
      <c r="AC8" s="109">
        <f>Свод_RJKAM!AF18</f>
        <v>0</v>
      </c>
      <c r="AD8" s="109">
        <f>Свод_RJKAM!AG18</f>
        <v>0</v>
      </c>
      <c r="AE8" s="109">
        <f>Свод_RJKAM!AH18</f>
        <v>0</v>
      </c>
    </row>
    <row r="9" spans="1:31" ht="15.75" customHeight="1" x14ac:dyDescent="0.25">
      <c r="A9" s="105">
        <f t="shared" ref="A9:A17" si="0">A8+1</f>
        <v>3</v>
      </c>
      <c r="B9" s="106"/>
      <c r="C9" s="106" t="str">
        <f>Свод_RJKAM!E24</f>
        <v>Воронова М.</v>
      </c>
      <c r="D9" s="107">
        <f>Свод_RJKAM!F24</f>
        <v>11</v>
      </c>
      <c r="E9" s="107">
        <f>Свод_RJKAM!G24</f>
        <v>0</v>
      </c>
      <c r="F9" s="107">
        <f>Свод_RJKAM!H24</f>
        <v>11</v>
      </c>
      <c r="G9" s="108">
        <f>Свод_RJKAM!I24</f>
        <v>0</v>
      </c>
      <c r="H9" s="108">
        <f>Свод_RJKAM!J24</f>
        <v>0</v>
      </c>
      <c r="I9" s="108">
        <f>Свод_RJKAM!K24</f>
        <v>0</v>
      </c>
      <c r="J9" s="108">
        <f>Свод_RJKAM!L24</f>
        <v>0</v>
      </c>
      <c r="K9" s="108">
        <f>Свод_RJKAM!M24</f>
        <v>0</v>
      </c>
      <c r="L9" s="109">
        <f>Свод_RJKAM!O24</f>
        <v>0</v>
      </c>
      <c r="M9" s="109">
        <f>Свод_RJKAM!P24</f>
        <v>0</v>
      </c>
      <c r="N9" s="109">
        <f>Свод_RJKAM!Q24</f>
        <v>0</v>
      </c>
      <c r="O9" s="109">
        <f>Свод_RJKAM!R24</f>
        <v>0</v>
      </c>
      <c r="P9" s="109">
        <f>Свод_RJKAM!S24</f>
        <v>0</v>
      </c>
      <c r="Q9" s="108">
        <f>Свод_RJKAM!T24</f>
        <v>0</v>
      </c>
      <c r="R9" s="108"/>
      <c r="S9" s="108"/>
      <c r="T9" s="108"/>
      <c r="U9" s="108"/>
      <c r="V9" s="108">
        <f>Свод_RJKAM!V24</f>
        <v>0</v>
      </c>
      <c r="W9" s="108">
        <f>Свод_RJKAM!X24</f>
        <v>0</v>
      </c>
      <c r="X9" s="108">
        <f>Свод_RJKAM!Z24</f>
        <v>0</v>
      </c>
      <c r="Y9" s="108"/>
      <c r="Z9" s="108">
        <f>Свод_RJKAM!AC24</f>
        <v>0</v>
      </c>
      <c r="AA9" s="109">
        <f>Свод_RJKAM!AD24</f>
        <v>0</v>
      </c>
      <c r="AB9" s="109">
        <f>Свод_RJKAM!AE24</f>
        <v>0</v>
      </c>
      <c r="AC9" s="109">
        <f>Свод_RJKAM!AF24</f>
        <v>0</v>
      </c>
      <c r="AD9" s="109">
        <f>Свод_RJKAM!AG24</f>
        <v>0</v>
      </c>
      <c r="AE9" s="109">
        <f>Свод_RJKAM!AH24</f>
        <v>0</v>
      </c>
    </row>
    <row r="10" spans="1:31" ht="15.75" customHeight="1" x14ac:dyDescent="0.25">
      <c r="A10" s="105">
        <f t="shared" si="0"/>
        <v>4</v>
      </c>
      <c r="B10" s="106"/>
      <c r="C10" s="106" t="str">
        <f>Свод_RJKAM!E43</f>
        <v>Ворновской Э.</v>
      </c>
      <c r="D10" s="107">
        <f>Свод_RJKAM!F43</f>
        <v>18</v>
      </c>
      <c r="E10" s="107">
        <f>Свод_RJKAM!G43</f>
        <v>0</v>
      </c>
      <c r="F10" s="107">
        <f>Свод_RJKAM!H43</f>
        <v>18</v>
      </c>
      <c r="G10" s="108">
        <f>Свод_RJKAM!I43</f>
        <v>0</v>
      </c>
      <c r="H10" s="108">
        <f>Свод_RJKAM!J43</f>
        <v>0</v>
      </c>
      <c r="I10" s="108">
        <f>Свод_RJKAM!K43</f>
        <v>0</v>
      </c>
      <c r="J10" s="108">
        <f>Свод_RJKAM!L43</f>
        <v>0</v>
      </c>
      <c r="K10" s="108">
        <f>Свод_RJKAM!M43</f>
        <v>0</v>
      </c>
      <c r="L10" s="109">
        <f>Свод_RJKAM!O43</f>
        <v>0</v>
      </c>
      <c r="M10" s="109">
        <f>Свод_RJKAM!P43</f>
        <v>0</v>
      </c>
      <c r="N10" s="109">
        <f>Свод_RJKAM!Q43</f>
        <v>0</v>
      </c>
      <c r="O10" s="109">
        <f>Свод_RJKAM!R43</f>
        <v>0</v>
      </c>
      <c r="P10" s="109">
        <f>Свод_RJKAM!S43</f>
        <v>0</v>
      </c>
      <c r="Q10" s="108">
        <f>Свод_RJKAM!T43</f>
        <v>0</v>
      </c>
      <c r="R10" s="108"/>
      <c r="S10" s="108"/>
      <c r="T10" s="108"/>
      <c r="U10" s="108"/>
      <c r="V10" s="108">
        <f>Свод_RJKAM!V43</f>
        <v>0</v>
      </c>
      <c r="W10" s="108">
        <f>Свод_RJKAM!X43</f>
        <v>0</v>
      </c>
      <c r="X10" s="108">
        <f>Свод_RJKAM!Z43</f>
        <v>0</v>
      </c>
      <c r="Y10" s="108"/>
      <c r="Z10" s="108">
        <f>Свод_RJKAM!AC43</f>
        <v>0</v>
      </c>
      <c r="AA10" s="109">
        <f>Свод_RJKAM!AD43</f>
        <v>0</v>
      </c>
      <c r="AB10" s="109">
        <f>Свод_RJKAM!AE43</f>
        <v>0</v>
      </c>
      <c r="AC10" s="109">
        <f>Свод_RJKAM!AF43</f>
        <v>0</v>
      </c>
      <c r="AD10" s="109">
        <f>Свод_RJKAM!AG43</f>
        <v>0</v>
      </c>
      <c r="AE10" s="109">
        <f>Свод_RJKAM!AH43</f>
        <v>0</v>
      </c>
    </row>
    <row r="11" spans="1:31" ht="15.75" customHeight="1" x14ac:dyDescent="0.25">
      <c r="A11" s="105">
        <f t="shared" si="0"/>
        <v>5</v>
      </c>
      <c r="B11" s="106"/>
      <c r="C11" s="106" t="str">
        <f>Свод_RJKAM!E50</f>
        <v>Галкина В.</v>
      </c>
      <c r="D11" s="107">
        <f>Свод_RJKAM!F50</f>
        <v>9</v>
      </c>
      <c r="E11" s="107">
        <f>Свод_RJKAM!G50</f>
        <v>0</v>
      </c>
      <c r="F11" s="107">
        <f>Свод_RJKAM!H50</f>
        <v>9</v>
      </c>
      <c r="G11" s="108">
        <f>Свод_RJKAM!I50</f>
        <v>0</v>
      </c>
      <c r="H11" s="108">
        <f>Свод_RJKAM!J50</f>
        <v>0</v>
      </c>
      <c r="I11" s="108">
        <f>Свод_RJKAM!K50</f>
        <v>0</v>
      </c>
      <c r="J11" s="108">
        <f>Свод_RJKAM!L50</f>
        <v>0</v>
      </c>
      <c r="K11" s="108">
        <f>Свод_RJKAM!M50</f>
        <v>0</v>
      </c>
      <c r="L11" s="109">
        <f>Свод_RJKAM!O50</f>
        <v>0</v>
      </c>
      <c r="M11" s="109">
        <f>Свод_RJKAM!P50</f>
        <v>0</v>
      </c>
      <c r="N11" s="109">
        <f>Свод_RJKAM!Q50</f>
        <v>0</v>
      </c>
      <c r="O11" s="109">
        <f>Свод_RJKAM!R50</f>
        <v>0</v>
      </c>
      <c r="P11" s="109">
        <f>Свод_RJKAM!S50</f>
        <v>0</v>
      </c>
      <c r="Q11" s="108">
        <f>Свод_RJKAM!T50</f>
        <v>0</v>
      </c>
      <c r="R11" s="108"/>
      <c r="S11" s="108"/>
      <c r="T11" s="108"/>
      <c r="U11" s="108"/>
      <c r="V11" s="108">
        <f>Свод_RJKAM!V50</f>
        <v>0</v>
      </c>
      <c r="W11" s="108">
        <f>Свод_RJKAM!X50</f>
        <v>0</v>
      </c>
      <c r="X11" s="108">
        <f>Свод_RJKAM!Z50</f>
        <v>0</v>
      </c>
      <c r="Y11" s="108"/>
      <c r="Z11" s="108">
        <f>Свод_RJKAM!AC50</f>
        <v>0</v>
      </c>
      <c r="AA11" s="109">
        <f>Свод_RJKAM!AD50</f>
        <v>0</v>
      </c>
      <c r="AB11" s="109">
        <f>Свод_RJKAM!AE50</f>
        <v>0</v>
      </c>
      <c r="AC11" s="109">
        <f>Свод_RJKAM!AF50</f>
        <v>0</v>
      </c>
      <c r="AD11" s="109">
        <f>Свод_RJKAM!AG50</f>
        <v>0</v>
      </c>
      <c r="AE11" s="109">
        <f>Свод_RJKAM!AH50</f>
        <v>0</v>
      </c>
    </row>
    <row r="12" spans="1:31" ht="15.75" customHeight="1" x14ac:dyDescent="0.25">
      <c r="A12" s="105">
        <f t="shared" si="0"/>
        <v>6</v>
      </c>
      <c r="B12" s="106"/>
      <c r="C12" s="106" t="str">
        <f>Свод_RJKAM!E57</f>
        <v>Назмутдинов В.</v>
      </c>
      <c r="D12" s="107">
        <f>Свод_RJKAM!F57</f>
        <v>7</v>
      </c>
      <c r="E12" s="107">
        <f>Свод_RJKAM!G57</f>
        <v>0</v>
      </c>
      <c r="F12" s="107">
        <f>Свод_RJKAM!H57</f>
        <v>7</v>
      </c>
      <c r="G12" s="108">
        <f>Свод_RJKAM!I57</f>
        <v>0</v>
      </c>
      <c r="H12" s="108">
        <f>Свод_RJKAM!J57</f>
        <v>0</v>
      </c>
      <c r="I12" s="108">
        <f>Свод_RJKAM!K57</f>
        <v>0</v>
      </c>
      <c r="J12" s="108">
        <f>Свод_RJKAM!L57</f>
        <v>0</v>
      </c>
      <c r="K12" s="108">
        <f>Свод_RJKAM!M57</f>
        <v>0</v>
      </c>
      <c r="L12" s="109">
        <f>Свод_RJKAM!O57</f>
        <v>0</v>
      </c>
      <c r="M12" s="109">
        <f>Свод_RJKAM!P57</f>
        <v>0</v>
      </c>
      <c r="N12" s="109">
        <f>Свод_RJKAM!Q57</f>
        <v>0</v>
      </c>
      <c r="O12" s="109">
        <f>Свод_RJKAM!R57</f>
        <v>0</v>
      </c>
      <c r="P12" s="109">
        <f>Свод_RJKAM!S57</f>
        <v>0</v>
      </c>
      <c r="Q12" s="108">
        <f>Свод_RJKAM!T57</f>
        <v>0</v>
      </c>
      <c r="R12" s="108"/>
      <c r="S12" s="108"/>
      <c r="T12" s="108"/>
      <c r="U12" s="108"/>
      <c r="V12" s="108">
        <f>Свод_RJKAM!V57</f>
        <v>0</v>
      </c>
      <c r="W12" s="108">
        <f>Свод_RJKAM!X57</f>
        <v>0</v>
      </c>
      <c r="X12" s="108">
        <f>Свод_RJKAM!Z57</f>
        <v>0</v>
      </c>
      <c r="Y12" s="108"/>
      <c r="Z12" s="108">
        <f>Свод_RJKAM!AC57</f>
        <v>0</v>
      </c>
      <c r="AA12" s="109">
        <f>Свод_RJKAM!AD57</f>
        <v>0</v>
      </c>
      <c r="AB12" s="109">
        <f>Свод_RJKAM!AE57</f>
        <v>0</v>
      </c>
      <c r="AC12" s="109">
        <f>Свод_RJKAM!AF57</f>
        <v>0</v>
      </c>
      <c r="AD12" s="109">
        <f>Свод_RJKAM!AG57</f>
        <v>0</v>
      </c>
      <c r="AE12" s="109">
        <f>Свод_RJKAM!AH57</f>
        <v>0</v>
      </c>
    </row>
    <row r="13" spans="1:31" ht="15.75" customHeight="1" x14ac:dyDescent="0.25">
      <c r="A13" s="105">
        <f t="shared" si="0"/>
        <v>7</v>
      </c>
      <c r="B13" s="106"/>
      <c r="C13" s="106" t="str">
        <f>Свод_RJKAM!E64</f>
        <v>Иванов В.</v>
      </c>
      <c r="D13" s="107">
        <f>Свод_RJKAM!F64</f>
        <v>13</v>
      </c>
      <c r="E13" s="107">
        <f>Свод_RJKAM!G64</f>
        <v>0</v>
      </c>
      <c r="F13" s="107">
        <f>Свод_RJKAM!H64</f>
        <v>13</v>
      </c>
      <c r="G13" s="108">
        <f>Свод_RJKAM!I64</f>
        <v>0</v>
      </c>
      <c r="H13" s="108">
        <f>Свод_RJKAM!J64</f>
        <v>0</v>
      </c>
      <c r="I13" s="108">
        <f>Свод_RJKAM!K64</f>
        <v>0</v>
      </c>
      <c r="J13" s="108">
        <f>Свод_RJKAM!L64</f>
        <v>0</v>
      </c>
      <c r="K13" s="108">
        <f>Свод_RJKAM!M64</f>
        <v>0</v>
      </c>
      <c r="L13" s="109">
        <f>Свод_RJKAM!O64</f>
        <v>0</v>
      </c>
      <c r="M13" s="109">
        <f>Свод_RJKAM!P64</f>
        <v>0</v>
      </c>
      <c r="N13" s="109">
        <f>Свод_RJKAM!Q64</f>
        <v>0</v>
      </c>
      <c r="O13" s="109">
        <f>Свод_RJKAM!R64</f>
        <v>0</v>
      </c>
      <c r="P13" s="109">
        <f>Свод_RJKAM!S64</f>
        <v>0</v>
      </c>
      <c r="Q13" s="108">
        <f>Свод_RJKAM!T64</f>
        <v>0</v>
      </c>
      <c r="R13" s="108"/>
      <c r="S13" s="108"/>
      <c r="T13" s="108"/>
      <c r="U13" s="108"/>
      <c r="V13" s="108">
        <f>Свод_RJKAM!V64</f>
        <v>0</v>
      </c>
      <c r="W13" s="108">
        <f>Свод_RJKAM!X64</f>
        <v>0</v>
      </c>
      <c r="X13" s="108">
        <f>Свод_RJKAM!Z64</f>
        <v>0</v>
      </c>
      <c r="Y13" s="108"/>
      <c r="Z13" s="108">
        <f>Свод_RJKAM!AC64</f>
        <v>0</v>
      </c>
      <c r="AA13" s="109">
        <f>Свод_RJKAM!AD64</f>
        <v>0</v>
      </c>
      <c r="AB13" s="109">
        <f>Свод_RJKAM!AE64</f>
        <v>0</v>
      </c>
      <c r="AC13" s="109">
        <f>Свод_RJKAM!AF64</f>
        <v>0</v>
      </c>
      <c r="AD13" s="109">
        <f>Свод_RJKAM!AG64</f>
        <v>0</v>
      </c>
      <c r="AE13" s="109">
        <f>Свод_RJKAM!AH64</f>
        <v>0</v>
      </c>
    </row>
    <row r="14" spans="1:31" ht="15.75" customHeight="1" x14ac:dyDescent="0.25">
      <c r="A14" s="105">
        <f t="shared" si="0"/>
        <v>8</v>
      </c>
      <c r="B14" s="106"/>
      <c r="C14" s="106" t="str">
        <f>Свод_RJKAM!E71</f>
        <v>Тептина Д.</v>
      </c>
      <c r="D14" s="107">
        <f>Свод_RJKAM!F71</f>
        <v>3</v>
      </c>
      <c r="E14" s="107">
        <f>Свод_RJKAM!G71</f>
        <v>0</v>
      </c>
      <c r="F14" s="107">
        <f>Свод_RJKAM!H71</f>
        <v>3</v>
      </c>
      <c r="G14" s="108">
        <f>Свод_RJKAM!I71</f>
        <v>0</v>
      </c>
      <c r="H14" s="108">
        <f>Свод_RJKAM!J71</f>
        <v>0</v>
      </c>
      <c r="I14" s="108">
        <f>Свод_RJKAM!K71</f>
        <v>0</v>
      </c>
      <c r="J14" s="108">
        <f>Свод_RJKAM!L71</f>
        <v>0</v>
      </c>
      <c r="K14" s="108">
        <f>Свод_RJKAM!M71</f>
        <v>0</v>
      </c>
      <c r="L14" s="109">
        <f>Свод_RJKAM!O71</f>
        <v>0</v>
      </c>
      <c r="M14" s="109">
        <f>Свод_RJKAM!P71</f>
        <v>0</v>
      </c>
      <c r="N14" s="109">
        <f>Свод_RJKAM!Q71</f>
        <v>0</v>
      </c>
      <c r="O14" s="109">
        <f>Свод_RJKAM!R71</f>
        <v>0</v>
      </c>
      <c r="P14" s="109">
        <f>Свод_RJKAM!S71</f>
        <v>0</v>
      </c>
      <c r="Q14" s="108">
        <f>Свод_RJKAM!T71</f>
        <v>0</v>
      </c>
      <c r="R14" s="108"/>
      <c r="S14" s="108"/>
      <c r="T14" s="108"/>
      <c r="U14" s="108"/>
      <c r="V14" s="108">
        <f>Свод_RJKAM!V71</f>
        <v>0</v>
      </c>
      <c r="W14" s="108">
        <f>Свод_RJKAM!X71</f>
        <v>0</v>
      </c>
      <c r="X14" s="108">
        <f>Свод_RJKAM!Z71</f>
        <v>0</v>
      </c>
      <c r="Y14" s="108"/>
      <c r="Z14" s="108">
        <f>Свод_RJKAM!AC71</f>
        <v>0</v>
      </c>
      <c r="AA14" s="109">
        <f>Свод_RJKAM!AD71</f>
        <v>0</v>
      </c>
      <c r="AB14" s="109">
        <f>Свод_RJKAM!AE71</f>
        <v>0</v>
      </c>
      <c r="AC14" s="109">
        <f>Свод_RJKAM!AF71</f>
        <v>0</v>
      </c>
      <c r="AD14" s="109">
        <f>Свод_RJKAM!AG71</f>
        <v>0</v>
      </c>
      <c r="AE14" s="109">
        <f>Свод_RJKAM!AH71</f>
        <v>0</v>
      </c>
    </row>
    <row r="15" spans="1:31" ht="15.75" customHeight="1" x14ac:dyDescent="0.25">
      <c r="A15" s="105">
        <f t="shared" si="0"/>
        <v>9</v>
      </c>
      <c r="B15" s="106"/>
      <c r="C15" s="106" t="str">
        <f>Свод_RJKAM!E77</f>
        <v>Минхаеров А.</v>
      </c>
      <c r="D15" s="107">
        <f>Свод_RJKAM!F77</f>
        <v>9</v>
      </c>
      <c r="E15" s="107">
        <f>Свод_RJKAM!G77</f>
        <v>0</v>
      </c>
      <c r="F15" s="107">
        <f>Свод_RJKAM!H77</f>
        <v>9</v>
      </c>
      <c r="G15" s="108">
        <f>Свод_RJKAM!I77</f>
        <v>0</v>
      </c>
      <c r="H15" s="108">
        <f>Свод_RJKAM!J77</f>
        <v>0</v>
      </c>
      <c r="I15" s="108">
        <f>Свод_RJKAM!K77</f>
        <v>0</v>
      </c>
      <c r="J15" s="108">
        <f>Свод_RJKAM!L77</f>
        <v>0</v>
      </c>
      <c r="K15" s="108">
        <f>Свод_RJKAM!M77</f>
        <v>0</v>
      </c>
      <c r="L15" s="109">
        <f>Свод_RJKAM!O77</f>
        <v>0</v>
      </c>
      <c r="M15" s="109">
        <f>Свод_RJKAM!P77</f>
        <v>0</v>
      </c>
      <c r="N15" s="109">
        <f>Свод_RJKAM!Q77</f>
        <v>0</v>
      </c>
      <c r="O15" s="109">
        <f>Свод_RJKAM!R77</f>
        <v>0</v>
      </c>
      <c r="P15" s="109">
        <f>Свод_RJKAM!S77</f>
        <v>0</v>
      </c>
      <c r="Q15" s="108">
        <f>Свод_RJKAM!T77</f>
        <v>0</v>
      </c>
      <c r="R15" s="108"/>
      <c r="S15" s="108"/>
      <c r="T15" s="108"/>
      <c r="U15" s="108"/>
      <c r="V15" s="108">
        <f>Свод_RJKAM!V77</f>
        <v>0</v>
      </c>
      <c r="W15" s="108">
        <f>Свод_RJKAM!X77</f>
        <v>0</v>
      </c>
      <c r="X15" s="108">
        <f>Свод_RJKAM!Z77</f>
        <v>0</v>
      </c>
      <c r="Y15" s="108"/>
      <c r="Z15" s="108">
        <f>Свод_RJKAM!AC77</f>
        <v>0</v>
      </c>
      <c r="AA15" s="109">
        <f>Свод_RJKAM!AD77</f>
        <v>0</v>
      </c>
      <c r="AB15" s="109">
        <f>Свод_RJKAM!AE77</f>
        <v>0</v>
      </c>
      <c r="AC15" s="109">
        <f>Свод_RJKAM!AF77</f>
        <v>0</v>
      </c>
      <c r="AD15" s="109">
        <f>Свод_RJKAM!AG77</f>
        <v>0</v>
      </c>
      <c r="AE15" s="109">
        <f>Свод_RJKAM!AH77</f>
        <v>0</v>
      </c>
    </row>
    <row r="16" spans="1:31" ht="15.75" customHeight="1" x14ac:dyDescent="0.25">
      <c r="A16" s="105">
        <f t="shared" si="0"/>
        <v>10</v>
      </c>
      <c r="B16" s="106"/>
      <c r="C16" s="106" t="str">
        <f>Свод_RJKAM!E84</f>
        <v>Матвиец И.</v>
      </c>
      <c r="D16" s="107">
        <f>Свод_RJKAM!F84</f>
        <v>5</v>
      </c>
      <c r="E16" s="107">
        <f>Свод_RJKAM!G84</f>
        <v>0</v>
      </c>
      <c r="F16" s="107">
        <f>Свод_RJKAM!H84</f>
        <v>5</v>
      </c>
      <c r="G16" s="108">
        <f>Свод_RJKAM!I84</f>
        <v>0</v>
      </c>
      <c r="H16" s="108">
        <f>Свод_RJKAM!J84</f>
        <v>0</v>
      </c>
      <c r="I16" s="108">
        <f>Свод_RJKAM!K84</f>
        <v>0</v>
      </c>
      <c r="J16" s="108">
        <f>Свод_RJKAM!L84</f>
        <v>0</v>
      </c>
      <c r="K16" s="108">
        <f>Свод_RJKAM!M84</f>
        <v>0</v>
      </c>
      <c r="L16" s="109">
        <f>Свод_RJKAM!O84</f>
        <v>0</v>
      </c>
      <c r="M16" s="109">
        <f>Свод_RJKAM!P84</f>
        <v>0</v>
      </c>
      <c r="N16" s="109">
        <f>Свод_RJKAM!Q84</f>
        <v>0</v>
      </c>
      <c r="O16" s="109">
        <f>Свод_RJKAM!R84</f>
        <v>0</v>
      </c>
      <c r="P16" s="109">
        <f>Свод_RJKAM!S84</f>
        <v>0</v>
      </c>
      <c r="Q16" s="108">
        <f>Свод_RJKAM!T84</f>
        <v>0</v>
      </c>
      <c r="R16" s="108"/>
      <c r="S16" s="108"/>
      <c r="T16" s="108"/>
      <c r="U16" s="108"/>
      <c r="V16" s="108">
        <f>Свод_RJKAM!V84</f>
        <v>0</v>
      </c>
      <c r="W16" s="108">
        <f>Свод_RJKAM!X84</f>
        <v>0</v>
      </c>
      <c r="X16" s="108">
        <f>Свод_RJKAM!Z84</f>
        <v>0</v>
      </c>
      <c r="Y16" s="108"/>
      <c r="Z16" s="108">
        <f>Свод_RJKAM!AC84</f>
        <v>0</v>
      </c>
      <c r="AA16" s="109">
        <f>Свод_RJKAM!AD84</f>
        <v>0</v>
      </c>
      <c r="AB16" s="109">
        <f>Свод_RJKAM!AE84</f>
        <v>0</v>
      </c>
      <c r="AC16" s="109">
        <f>Свод_RJKAM!AF84</f>
        <v>0</v>
      </c>
      <c r="AD16" s="109">
        <f>Свод_RJKAM!AG84</f>
        <v>0</v>
      </c>
      <c r="AE16" s="109">
        <f>Свод_RJKAM!AH84</f>
        <v>0</v>
      </c>
    </row>
    <row r="17" spans="1:31" ht="15.75" customHeight="1" x14ac:dyDescent="0.25">
      <c r="A17" s="105">
        <f t="shared" si="0"/>
        <v>11</v>
      </c>
      <c r="B17" s="110"/>
      <c r="C17" s="110" t="str">
        <f>Свод_RJKAM!E92</f>
        <v>Самылин М.</v>
      </c>
      <c r="D17" s="111">
        <f>Свод_RJKAM!F92</f>
        <v>6</v>
      </c>
      <c r="E17" s="111">
        <f>Свод_RJKAM!G92</f>
        <v>0</v>
      </c>
      <c r="F17" s="111">
        <f>Свод_RJKAM!H92</f>
        <v>6</v>
      </c>
      <c r="G17" s="112">
        <f>Свод_RJKAM!I92</f>
        <v>0</v>
      </c>
      <c r="H17" s="112">
        <f>Свод_RJKAM!J92</f>
        <v>0</v>
      </c>
      <c r="I17" s="112">
        <f>Свод_RJKAM!K92</f>
        <v>0</v>
      </c>
      <c r="J17" s="112">
        <f>Свод_RJKAM!L92</f>
        <v>0</v>
      </c>
      <c r="K17" s="112">
        <f>Свод_RJKAM!M92</f>
        <v>0</v>
      </c>
      <c r="L17" s="113">
        <f>Свод_RJKAM!O92</f>
        <v>0</v>
      </c>
      <c r="M17" s="113">
        <f>Свод_RJKAM!P92</f>
        <v>0</v>
      </c>
      <c r="N17" s="114">
        <f>Свод_RJKAM!Q92</f>
        <v>0</v>
      </c>
      <c r="O17" s="114">
        <f>Свод_RJKAM!R92</f>
        <v>0</v>
      </c>
      <c r="P17" s="114">
        <f>Свод_RJKAM!S92</f>
        <v>0</v>
      </c>
      <c r="Q17" s="112">
        <f>Свод_RJKAM!T92</f>
        <v>0</v>
      </c>
      <c r="R17" s="112"/>
      <c r="S17" s="112"/>
      <c r="T17" s="112"/>
      <c r="U17" s="112"/>
      <c r="V17" s="112">
        <f>Свод_RJKAM!V92</f>
        <v>0</v>
      </c>
      <c r="W17" s="112">
        <f>Свод_RJKAM!X92</f>
        <v>0</v>
      </c>
      <c r="X17" s="112">
        <f>Свод_RJKAM!Z92</f>
        <v>0</v>
      </c>
      <c r="Y17" s="112"/>
      <c r="Z17" s="112">
        <f>Свод_RJKAM!AC92</f>
        <v>0</v>
      </c>
      <c r="AA17" s="114">
        <f>Свод_RJKAM!AD92</f>
        <v>0</v>
      </c>
      <c r="AB17" s="114">
        <f>Свод_RJKAM!AE92</f>
        <v>0</v>
      </c>
      <c r="AC17" s="114">
        <f>Свод_RJKAM!AF92</f>
        <v>0</v>
      </c>
      <c r="AD17" s="114">
        <f>Свод_RJKAM!AG92</f>
        <v>0</v>
      </c>
      <c r="AE17" s="114">
        <f>Свод_RJKAM!AH92</f>
        <v>0</v>
      </c>
    </row>
    <row r="18" spans="1:31" ht="15.75" customHeight="1" x14ac:dyDescent="0.25">
      <c r="A18" s="115">
        <v>2</v>
      </c>
      <c r="B18" s="96"/>
      <c r="C18" s="96" t="s">
        <v>82</v>
      </c>
      <c r="D18" s="97">
        <f>SUM(D19:D30)</f>
        <v>43</v>
      </c>
      <c r="E18" s="97">
        <f>SUM(E19:E30)</f>
        <v>0</v>
      </c>
      <c r="F18" s="97">
        <f>SUM(F19:F30)</f>
        <v>43</v>
      </c>
      <c r="G18" s="98">
        <f>AVERAGE(G28:G30,G25:G26,G19:G22)</f>
        <v>0</v>
      </c>
      <c r="H18" s="98">
        <f>AVERAGE(H28:H30,H19:H26)</f>
        <v>0</v>
      </c>
      <c r="I18" s="98">
        <f>AVERAGE(I29:I30,I27,I24:I25,I19:I22)</f>
        <v>0</v>
      </c>
      <c r="J18" s="98">
        <f>AVERAGE(J28:J29,J24:J26,J19:J22)</f>
        <v>0</v>
      </c>
      <c r="K18" s="98"/>
      <c r="L18" s="99">
        <f>SUM(L19:L30)</f>
        <v>0</v>
      </c>
      <c r="M18" s="99">
        <f t="shared" ref="M18:P18" si="1">SUM(M19:M30)</f>
        <v>0</v>
      </c>
      <c r="N18" s="99">
        <f t="shared" si="1"/>
        <v>0</v>
      </c>
      <c r="O18" s="99">
        <f t="shared" si="1"/>
        <v>0</v>
      </c>
      <c r="P18" s="99">
        <f t="shared" si="1"/>
        <v>0</v>
      </c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9">
        <f>SUM(AA19:AA30)</f>
        <v>0</v>
      </c>
      <c r="AB18" s="99">
        <f t="shared" ref="AB18:AE18" si="2">SUM(AB19:AB30)</f>
        <v>0</v>
      </c>
      <c r="AC18" s="99">
        <f t="shared" si="2"/>
        <v>0</v>
      </c>
      <c r="AD18" s="99">
        <f t="shared" si="2"/>
        <v>0</v>
      </c>
      <c r="AE18" s="99">
        <f t="shared" si="2"/>
        <v>0</v>
      </c>
    </row>
    <row r="19" spans="1:31" ht="15.75" customHeight="1" x14ac:dyDescent="0.25">
      <c r="A19" s="100">
        <v>1</v>
      </c>
      <c r="B19" s="101"/>
      <c r="C19" s="101" t="str">
        <f>Свод_RJKAM!E11</f>
        <v>Беспятов В.</v>
      </c>
      <c r="D19" s="102">
        <f>Свод_RJKAM!F11</f>
        <v>2</v>
      </c>
      <c r="E19" s="102">
        <f>Свод_RJKAM!G11</f>
        <v>0</v>
      </c>
      <c r="F19" s="102">
        <f>Свод_RJKAM!H11</f>
        <v>2</v>
      </c>
      <c r="G19" s="103">
        <f>Свод_RJKAM!I11</f>
        <v>0</v>
      </c>
      <c r="H19" s="103">
        <f>Свод_RJKAM!J11</f>
        <v>0</v>
      </c>
      <c r="I19" s="103">
        <f>Свод_RJKAM!K11</f>
        <v>0</v>
      </c>
      <c r="J19" s="103">
        <f>Свод_RJKAM!L11</f>
        <v>0</v>
      </c>
      <c r="K19" s="103">
        <f>Свод_RJKAM!M11</f>
        <v>0</v>
      </c>
      <c r="L19" s="104">
        <f>Свод_RJKAM!O11</f>
        <v>0</v>
      </c>
      <c r="M19" s="104">
        <f>Свод_RJKAM!P11</f>
        <v>0</v>
      </c>
      <c r="N19" s="104">
        <f>Свод_RJKAM!Q11</f>
        <v>0</v>
      </c>
      <c r="O19" s="104">
        <f>Свод_RJKAM!R11</f>
        <v>0</v>
      </c>
      <c r="P19" s="104">
        <f>Свод_RJKAM!S11</f>
        <v>0</v>
      </c>
      <c r="Q19" s="103">
        <f>Свод_RJKAM!T11</f>
        <v>0</v>
      </c>
      <c r="R19" s="103"/>
      <c r="S19" s="103"/>
      <c r="T19" s="103"/>
      <c r="U19" s="103"/>
      <c r="V19" s="103">
        <f>Свод_RJKAM!V11</f>
        <v>0</v>
      </c>
      <c r="W19" s="103">
        <f>Свод_RJKAM!X11</f>
        <v>0</v>
      </c>
      <c r="X19" s="103">
        <f>Свод_RJKAM!Z11</f>
        <v>0</v>
      </c>
      <c r="Y19" s="103"/>
      <c r="Z19" s="103">
        <f>Свод_RJKAM!AC11</f>
        <v>0</v>
      </c>
      <c r="AA19" s="104">
        <f>Свод_RJKAM!AD11</f>
        <v>0</v>
      </c>
      <c r="AB19" s="104">
        <f>Свод_RJKAM!AE11</f>
        <v>0</v>
      </c>
      <c r="AC19" s="104">
        <f>Свод_RJKAM!AF11</f>
        <v>0</v>
      </c>
      <c r="AD19" s="104">
        <f>Свод_RJKAM!AG11</f>
        <v>0</v>
      </c>
      <c r="AE19" s="104">
        <f>Свод_RJKAM!AH11</f>
        <v>0</v>
      </c>
    </row>
    <row r="20" spans="1:31" ht="15.75" customHeight="1" x14ac:dyDescent="0.25">
      <c r="A20" s="105">
        <f>A19+1</f>
        <v>2</v>
      </c>
      <c r="B20" s="106"/>
      <c r="C20" s="106" t="str">
        <f>Свод_RJKAM!E17</f>
        <v>Белова Н.</v>
      </c>
      <c r="D20" s="107">
        <f>Свод_RJKAM!F17</f>
        <v>1</v>
      </c>
      <c r="E20" s="107">
        <f>Свод_RJKAM!G17</f>
        <v>0</v>
      </c>
      <c r="F20" s="107">
        <f>Свод_RJKAM!H17</f>
        <v>1</v>
      </c>
      <c r="G20" s="108">
        <f>Свод_RJKAM!I17</f>
        <v>0</v>
      </c>
      <c r="H20" s="108">
        <f>Свод_RJKAM!J17</f>
        <v>0</v>
      </c>
      <c r="I20" s="108">
        <f>Свод_RJKAM!K17</f>
        <v>0</v>
      </c>
      <c r="J20" s="108">
        <f>Свод_RJKAM!L17</f>
        <v>0</v>
      </c>
      <c r="K20" s="108">
        <f>Свод_RJKAM!M17</f>
        <v>0</v>
      </c>
      <c r="L20" s="109">
        <f>Свод_RJKAM!O17</f>
        <v>0</v>
      </c>
      <c r="M20" s="109">
        <f>Свод_RJKAM!P17</f>
        <v>0</v>
      </c>
      <c r="N20" s="109">
        <f>Свод_RJKAM!Q17</f>
        <v>0</v>
      </c>
      <c r="O20" s="109">
        <f>Свод_RJKAM!R17</f>
        <v>0</v>
      </c>
      <c r="P20" s="109">
        <f>Свод_RJKAM!S17</f>
        <v>0</v>
      </c>
      <c r="Q20" s="108">
        <f>Свод_RJKAM!T17</f>
        <v>0</v>
      </c>
      <c r="R20" s="108"/>
      <c r="S20" s="108"/>
      <c r="T20" s="108"/>
      <c r="U20" s="108"/>
      <c r="V20" s="108">
        <f>Свод_RJKAM!V17</f>
        <v>0</v>
      </c>
      <c r="W20" s="108">
        <f>Свод_RJKAM!X17</f>
        <v>0</v>
      </c>
      <c r="X20" s="108">
        <f>Свод_RJKAM!Z17</f>
        <v>0</v>
      </c>
      <c r="Y20" s="108"/>
      <c r="Z20" s="108">
        <f>Свод_RJKAM!AC17</f>
        <v>0</v>
      </c>
      <c r="AA20" s="109">
        <f>Свод_RJKAM!AD17</f>
        <v>0</v>
      </c>
      <c r="AB20" s="109">
        <f>Свод_RJKAM!AE17</f>
        <v>0</v>
      </c>
      <c r="AC20" s="109">
        <f>Свод_RJKAM!AF17</f>
        <v>0</v>
      </c>
      <c r="AD20" s="109">
        <f>Свод_RJKAM!AG17</f>
        <v>0</v>
      </c>
      <c r="AE20" s="109">
        <f>Свод_RJKAM!AH17</f>
        <v>0</v>
      </c>
    </row>
    <row r="21" spans="1:31" ht="15.75" customHeight="1" x14ac:dyDescent="0.25">
      <c r="A21" s="105">
        <f t="shared" ref="A21:A30" si="3">A20+1</f>
        <v>3</v>
      </c>
      <c r="B21" s="106"/>
      <c r="C21" s="106" t="str">
        <f>Свод_RJKAM!E21</f>
        <v>Ермолович В.</v>
      </c>
      <c r="D21" s="107">
        <f>Свод_RJKAM!F21</f>
        <v>19</v>
      </c>
      <c r="E21" s="107">
        <f>Свод_RJKAM!G21</f>
        <v>0</v>
      </c>
      <c r="F21" s="107">
        <f>Свод_RJKAM!H21</f>
        <v>19</v>
      </c>
      <c r="G21" s="108">
        <f>Свод_RJKAM!I21</f>
        <v>0</v>
      </c>
      <c r="H21" s="108">
        <f>Свод_RJKAM!J21</f>
        <v>0</v>
      </c>
      <c r="I21" s="108">
        <f>Свод_RJKAM!K21</f>
        <v>0</v>
      </c>
      <c r="J21" s="108">
        <f>Свод_RJKAM!L21</f>
        <v>0</v>
      </c>
      <c r="K21" s="108">
        <f>Свод_RJKAM!M21</f>
        <v>0</v>
      </c>
      <c r="L21" s="109">
        <f>Свод_RJKAM!O21</f>
        <v>0</v>
      </c>
      <c r="M21" s="109">
        <f>Свод_RJKAM!P21</f>
        <v>0</v>
      </c>
      <c r="N21" s="109">
        <f>Свод_RJKAM!Q21</f>
        <v>0</v>
      </c>
      <c r="O21" s="109">
        <f>Свод_RJKAM!R21</f>
        <v>0</v>
      </c>
      <c r="P21" s="109">
        <f>Свод_RJKAM!S21</f>
        <v>0</v>
      </c>
      <c r="Q21" s="108">
        <f>Свод_RJKAM!T21</f>
        <v>0</v>
      </c>
      <c r="R21" s="108"/>
      <c r="S21" s="108"/>
      <c r="T21" s="108"/>
      <c r="U21" s="108"/>
      <c r="V21" s="108">
        <f>Свод_RJKAM!V21</f>
        <v>0</v>
      </c>
      <c r="W21" s="108">
        <f>Свод_RJKAM!X21</f>
        <v>0</v>
      </c>
      <c r="X21" s="108">
        <f>Свод_RJKAM!Z21</f>
        <v>0</v>
      </c>
      <c r="Y21" s="108"/>
      <c r="Z21" s="108">
        <f>Свод_RJKAM!AC21</f>
        <v>0</v>
      </c>
      <c r="AA21" s="109">
        <f>Свод_RJKAM!AD21</f>
        <v>0</v>
      </c>
      <c r="AB21" s="109">
        <f>Свод_RJKAM!AE21</f>
        <v>0</v>
      </c>
      <c r="AC21" s="109">
        <f>Свод_RJKAM!AF21</f>
        <v>0</v>
      </c>
      <c r="AD21" s="109">
        <f>Свод_RJKAM!AG21</f>
        <v>0</v>
      </c>
      <c r="AE21" s="109">
        <f>Свод_RJKAM!AH21</f>
        <v>0</v>
      </c>
    </row>
    <row r="22" spans="1:31" ht="15.75" customHeight="1" x14ac:dyDescent="0.25">
      <c r="A22" s="105">
        <f t="shared" si="3"/>
        <v>4</v>
      </c>
      <c r="B22" s="106"/>
      <c r="C22" s="106" t="str">
        <f>Свод_RJKAM!E34</f>
        <v>Подсекина Т.</v>
      </c>
      <c r="D22" s="107">
        <f>Свод_RJKAM!F34</f>
        <v>3</v>
      </c>
      <c r="E22" s="107">
        <f>Свод_RJKAM!G34</f>
        <v>0</v>
      </c>
      <c r="F22" s="107">
        <f>Свод_RJKAM!H34</f>
        <v>3</v>
      </c>
      <c r="G22" s="108">
        <f>Свод_RJKAM!I34</f>
        <v>0</v>
      </c>
      <c r="H22" s="108">
        <f>Свод_RJKAM!J34</f>
        <v>0</v>
      </c>
      <c r="I22" s="108">
        <f>Свод_RJKAM!K34</f>
        <v>0</v>
      </c>
      <c r="J22" s="108">
        <f>Свод_RJKAM!L34</f>
        <v>0</v>
      </c>
      <c r="K22" s="108">
        <f>Свод_RJKAM!M34</f>
        <v>0</v>
      </c>
      <c r="L22" s="109">
        <f>Свод_RJKAM!O34</f>
        <v>0</v>
      </c>
      <c r="M22" s="109">
        <f>Свод_RJKAM!P34</f>
        <v>0</v>
      </c>
      <c r="N22" s="109">
        <f>Свод_RJKAM!Q34</f>
        <v>0</v>
      </c>
      <c r="O22" s="109">
        <f>Свод_RJKAM!R34</f>
        <v>0</v>
      </c>
      <c r="P22" s="109">
        <f>Свод_RJKAM!S34</f>
        <v>0</v>
      </c>
      <c r="Q22" s="108">
        <f>Свод_RJKAM!T34</f>
        <v>0</v>
      </c>
      <c r="R22" s="108"/>
      <c r="S22" s="108"/>
      <c r="T22" s="108"/>
      <c r="U22" s="108"/>
      <c r="V22" s="108">
        <f>Свод_RJKAM!V34</f>
        <v>0</v>
      </c>
      <c r="W22" s="108">
        <f>Свод_RJKAM!X34</f>
        <v>0</v>
      </c>
      <c r="X22" s="108">
        <f>Свод_RJKAM!Z34</f>
        <v>0</v>
      </c>
      <c r="Y22" s="108"/>
      <c r="Z22" s="108">
        <f>Свод_RJKAM!AC34</f>
        <v>0</v>
      </c>
      <c r="AA22" s="109">
        <f>Свод_RJKAM!AD34</f>
        <v>0</v>
      </c>
      <c r="AB22" s="109">
        <f>Свод_RJKAM!AE34</f>
        <v>0</v>
      </c>
      <c r="AC22" s="109">
        <f>Свод_RJKAM!AF34</f>
        <v>0</v>
      </c>
      <c r="AD22" s="109">
        <f>Свод_RJKAM!AG34</f>
        <v>0</v>
      </c>
      <c r="AE22" s="109">
        <f>Свод_RJKAM!AH34</f>
        <v>0</v>
      </c>
    </row>
    <row r="23" spans="1:31" ht="15.75" customHeight="1" x14ac:dyDescent="0.25">
      <c r="A23" s="105">
        <f t="shared" si="3"/>
        <v>5</v>
      </c>
      <c r="B23" s="106"/>
      <c r="C23" s="106" t="str">
        <f>Свод_RJKAM!E42</f>
        <v>Ворновской Э.</v>
      </c>
      <c r="D23" s="107">
        <f>Свод_RJKAM!F42</f>
        <v>2</v>
      </c>
      <c r="E23" s="107">
        <f>Свод_RJKAM!G42</f>
        <v>0</v>
      </c>
      <c r="F23" s="107">
        <f>Свод_RJKAM!H42</f>
        <v>2</v>
      </c>
      <c r="G23" s="108">
        <f>Свод_RJKAM!I42</f>
        <v>0</v>
      </c>
      <c r="H23" s="108">
        <f>Свод_RJKAM!J42</f>
        <v>0</v>
      </c>
      <c r="I23" s="108">
        <f>Свод_RJKAM!K42</f>
        <v>0</v>
      </c>
      <c r="J23" s="108">
        <f>Свод_RJKAM!L42</f>
        <v>0</v>
      </c>
      <c r="K23" s="108">
        <f>Свод_RJKAM!M42</f>
        <v>0</v>
      </c>
      <c r="L23" s="109">
        <f>Свод_RJKAM!O42</f>
        <v>0</v>
      </c>
      <c r="M23" s="109">
        <f>Свод_RJKAM!P42</f>
        <v>0</v>
      </c>
      <c r="N23" s="109">
        <f>Свод_RJKAM!Q42</f>
        <v>0</v>
      </c>
      <c r="O23" s="109">
        <f>Свод_RJKAM!R42</f>
        <v>0</v>
      </c>
      <c r="P23" s="109">
        <f>Свод_RJKAM!S42</f>
        <v>0</v>
      </c>
      <c r="Q23" s="108">
        <f>Свод_RJKAM!T42</f>
        <v>0</v>
      </c>
      <c r="R23" s="108"/>
      <c r="S23" s="108"/>
      <c r="T23" s="108"/>
      <c r="U23" s="108"/>
      <c r="V23" s="108">
        <f>Свод_RJKAM!V42</f>
        <v>0</v>
      </c>
      <c r="W23" s="108">
        <f>Свод_RJKAM!X42</f>
        <v>0</v>
      </c>
      <c r="X23" s="108">
        <f>Свод_RJKAM!Z42</f>
        <v>0</v>
      </c>
      <c r="Y23" s="108"/>
      <c r="Z23" s="108">
        <f>Свод_RJKAM!AC42</f>
        <v>0</v>
      </c>
      <c r="AA23" s="109">
        <f>Свод_RJKAM!AD42</f>
        <v>0</v>
      </c>
      <c r="AB23" s="109">
        <f>Свод_RJKAM!AE42</f>
        <v>0</v>
      </c>
      <c r="AC23" s="109">
        <f>Свод_RJKAM!AF42</f>
        <v>0</v>
      </c>
      <c r="AD23" s="109">
        <f>Свод_RJKAM!AG42</f>
        <v>0</v>
      </c>
      <c r="AE23" s="109">
        <f>Свод_RJKAM!AH42</f>
        <v>0</v>
      </c>
    </row>
    <row r="24" spans="1:31" ht="15.75" customHeight="1" x14ac:dyDescent="0.25">
      <c r="A24" s="105">
        <f t="shared" si="3"/>
        <v>6</v>
      </c>
      <c r="B24" s="106"/>
      <c r="C24" s="106" t="str">
        <f>Свод_RJKAM!E49</f>
        <v>Галкина В.</v>
      </c>
      <c r="D24" s="107">
        <f>Свод_RJKAM!F49</f>
        <v>3</v>
      </c>
      <c r="E24" s="107">
        <f>Свод_RJKAM!G49</f>
        <v>0</v>
      </c>
      <c r="F24" s="107">
        <f>Свод_RJKAM!H49</f>
        <v>3</v>
      </c>
      <c r="G24" s="108">
        <f>Свод_RJKAM!I49</f>
        <v>0</v>
      </c>
      <c r="H24" s="108">
        <f>Свод_RJKAM!J49</f>
        <v>0</v>
      </c>
      <c r="I24" s="108">
        <f>Свод_RJKAM!K49</f>
        <v>0</v>
      </c>
      <c r="J24" s="108">
        <f>Свод_RJKAM!L49</f>
        <v>0</v>
      </c>
      <c r="K24" s="108">
        <f>Свод_RJKAM!M49</f>
        <v>0</v>
      </c>
      <c r="L24" s="109">
        <f>Свод_RJKAM!O49</f>
        <v>0</v>
      </c>
      <c r="M24" s="109">
        <f>Свод_RJKAM!P49</f>
        <v>0</v>
      </c>
      <c r="N24" s="109">
        <f>Свод_RJKAM!Q49</f>
        <v>0</v>
      </c>
      <c r="O24" s="109">
        <f>Свод_RJKAM!R49</f>
        <v>0</v>
      </c>
      <c r="P24" s="109">
        <f>Свод_RJKAM!S49</f>
        <v>0</v>
      </c>
      <c r="Q24" s="108">
        <f>Свод_RJKAM!T49</f>
        <v>0</v>
      </c>
      <c r="R24" s="108"/>
      <c r="S24" s="108"/>
      <c r="T24" s="108"/>
      <c r="U24" s="108"/>
      <c r="V24" s="108">
        <f>Свод_RJKAM!V49</f>
        <v>0</v>
      </c>
      <c r="W24" s="108">
        <f>Свод_RJKAM!X49</f>
        <v>0</v>
      </c>
      <c r="X24" s="108">
        <f>Свод_RJKAM!Z49</f>
        <v>0</v>
      </c>
      <c r="Y24" s="108"/>
      <c r="Z24" s="108">
        <f>Свод_RJKAM!AC49</f>
        <v>0</v>
      </c>
      <c r="AA24" s="109">
        <f>Свод_RJKAM!AD49</f>
        <v>0</v>
      </c>
      <c r="AB24" s="109">
        <f>Свод_RJKAM!AE49</f>
        <v>0</v>
      </c>
      <c r="AC24" s="109">
        <f>Свод_RJKAM!AF49</f>
        <v>0</v>
      </c>
      <c r="AD24" s="109">
        <f>Свод_RJKAM!AG49</f>
        <v>0</v>
      </c>
      <c r="AE24" s="109">
        <f>Свод_RJKAM!AH49</f>
        <v>0</v>
      </c>
    </row>
    <row r="25" spans="1:31" ht="15.75" customHeight="1" x14ac:dyDescent="0.25">
      <c r="A25" s="105">
        <f t="shared" si="3"/>
        <v>7</v>
      </c>
      <c r="B25" s="106"/>
      <c r="C25" s="106" t="str">
        <f>Свод_RJKAM!E56</f>
        <v>Назмутдинов В.</v>
      </c>
      <c r="D25" s="107">
        <f>Свод_RJKAM!F56</f>
        <v>2</v>
      </c>
      <c r="E25" s="107">
        <f>Свод_RJKAM!G56</f>
        <v>0</v>
      </c>
      <c r="F25" s="107">
        <f>Свод_RJKAM!H56</f>
        <v>2</v>
      </c>
      <c r="G25" s="108">
        <f>Свод_RJKAM!I56</f>
        <v>0</v>
      </c>
      <c r="H25" s="108">
        <f>Свод_RJKAM!J56</f>
        <v>0</v>
      </c>
      <c r="I25" s="108">
        <f>Свод_RJKAM!K56</f>
        <v>0</v>
      </c>
      <c r="J25" s="108">
        <f>Свод_RJKAM!L56</f>
        <v>0</v>
      </c>
      <c r="K25" s="108">
        <f>Свод_RJKAM!M56</f>
        <v>0</v>
      </c>
      <c r="L25" s="109">
        <f>Свод_RJKAM!O56</f>
        <v>0</v>
      </c>
      <c r="M25" s="109">
        <f>Свод_RJKAM!P56</f>
        <v>0</v>
      </c>
      <c r="N25" s="109">
        <f>Свод_RJKAM!Q56</f>
        <v>0</v>
      </c>
      <c r="O25" s="109">
        <f>Свод_RJKAM!R56</f>
        <v>0</v>
      </c>
      <c r="P25" s="109">
        <f>Свод_RJKAM!S56</f>
        <v>0</v>
      </c>
      <c r="Q25" s="108">
        <f>Свод_RJKAM!T56</f>
        <v>0</v>
      </c>
      <c r="R25" s="108"/>
      <c r="S25" s="108"/>
      <c r="T25" s="108"/>
      <c r="U25" s="108"/>
      <c r="V25" s="108">
        <f>Свод_RJKAM!V56</f>
        <v>0</v>
      </c>
      <c r="W25" s="108">
        <f>Свод_RJKAM!X56</f>
        <v>0</v>
      </c>
      <c r="X25" s="108">
        <f>Свод_RJKAM!Z56</f>
        <v>0</v>
      </c>
      <c r="Y25" s="108"/>
      <c r="Z25" s="108">
        <f>Свод_RJKAM!AC56</f>
        <v>0</v>
      </c>
      <c r="AA25" s="109">
        <f>Свод_RJKAM!AD56</f>
        <v>0</v>
      </c>
      <c r="AB25" s="109">
        <f>Свод_RJKAM!AE56</f>
        <v>0</v>
      </c>
      <c r="AC25" s="109">
        <f>Свод_RJKAM!AF56</f>
        <v>0</v>
      </c>
      <c r="AD25" s="109">
        <f>Свод_RJKAM!AG56</f>
        <v>0</v>
      </c>
      <c r="AE25" s="109">
        <f>Свод_RJKAM!AH56</f>
        <v>0</v>
      </c>
    </row>
    <row r="26" spans="1:31" ht="15.75" customHeight="1" x14ac:dyDescent="0.25">
      <c r="A26" s="105">
        <f t="shared" si="3"/>
        <v>8</v>
      </c>
      <c r="B26" s="106"/>
      <c r="C26" s="106" t="str">
        <f>Свод_RJKAM!E63</f>
        <v>Иванов В.</v>
      </c>
      <c r="D26" s="107">
        <f>Свод_RJKAM!F63</f>
        <v>3</v>
      </c>
      <c r="E26" s="107">
        <f>Свод_RJKAM!G63</f>
        <v>0</v>
      </c>
      <c r="F26" s="107">
        <f>Свод_RJKAM!H63</f>
        <v>3</v>
      </c>
      <c r="G26" s="108">
        <f>Свод_RJKAM!I63</f>
        <v>0</v>
      </c>
      <c r="H26" s="108">
        <f>Свод_RJKAM!J63</f>
        <v>0</v>
      </c>
      <c r="I26" s="108">
        <f>Свод_RJKAM!K63</f>
        <v>0</v>
      </c>
      <c r="J26" s="108">
        <f>Свод_RJKAM!L63</f>
        <v>0</v>
      </c>
      <c r="K26" s="108">
        <f>Свод_RJKAM!M63</f>
        <v>0</v>
      </c>
      <c r="L26" s="109">
        <f>Свод_RJKAM!O63</f>
        <v>0</v>
      </c>
      <c r="M26" s="109">
        <f>Свод_RJKAM!P63</f>
        <v>0</v>
      </c>
      <c r="N26" s="109">
        <f>Свод_RJKAM!Q63</f>
        <v>0</v>
      </c>
      <c r="O26" s="109">
        <f>Свод_RJKAM!R63</f>
        <v>0</v>
      </c>
      <c r="P26" s="109">
        <f>Свод_RJKAM!S63</f>
        <v>0</v>
      </c>
      <c r="Q26" s="108">
        <f>Свод_RJKAM!T63</f>
        <v>0</v>
      </c>
      <c r="R26" s="108"/>
      <c r="S26" s="108"/>
      <c r="T26" s="108"/>
      <c r="U26" s="108"/>
      <c r="V26" s="108">
        <f>Свод_RJKAM!V63</f>
        <v>0</v>
      </c>
      <c r="W26" s="108">
        <f>Свод_RJKAM!X63</f>
        <v>0</v>
      </c>
      <c r="X26" s="108">
        <f>Свод_RJKAM!Z63</f>
        <v>0</v>
      </c>
      <c r="Y26" s="108"/>
      <c r="Z26" s="108">
        <f>Свод_RJKAM!AC63</f>
        <v>0</v>
      </c>
      <c r="AA26" s="109">
        <f>Свод_RJKAM!AD63</f>
        <v>0</v>
      </c>
      <c r="AB26" s="109">
        <f>Свод_RJKAM!AE63</f>
        <v>0</v>
      </c>
      <c r="AC26" s="109">
        <f>Свод_RJKAM!AF63</f>
        <v>0</v>
      </c>
      <c r="AD26" s="109">
        <f>Свод_RJKAM!AG63</f>
        <v>0</v>
      </c>
      <c r="AE26" s="109">
        <f>Свод_RJKAM!AH63</f>
        <v>0</v>
      </c>
    </row>
    <row r="27" spans="1:31" ht="15.75" customHeight="1" x14ac:dyDescent="0.25">
      <c r="A27" s="105">
        <f t="shared" si="3"/>
        <v>9</v>
      </c>
      <c r="B27" s="106"/>
      <c r="C27" s="106" t="str">
        <f>Свод_RJKAM!E70</f>
        <v>Тептина Д.</v>
      </c>
      <c r="D27" s="107">
        <f>Свод_RJKAM!F70</f>
        <v>3</v>
      </c>
      <c r="E27" s="107">
        <f>Свод_RJKAM!G70</f>
        <v>0</v>
      </c>
      <c r="F27" s="107">
        <f>Свод_RJKAM!H70</f>
        <v>3</v>
      </c>
      <c r="G27" s="108">
        <f>Свод_RJKAM!I70</f>
        <v>0</v>
      </c>
      <c r="H27" s="108">
        <f>Свод_RJKAM!J70</f>
        <v>0</v>
      </c>
      <c r="I27" s="108">
        <f>Свод_RJKAM!K70</f>
        <v>0</v>
      </c>
      <c r="J27" s="108">
        <f>Свод_RJKAM!L70</f>
        <v>0</v>
      </c>
      <c r="K27" s="108">
        <f>Свод_RJKAM!M70</f>
        <v>0</v>
      </c>
      <c r="L27" s="109">
        <f>Свод_RJKAM!O70</f>
        <v>0</v>
      </c>
      <c r="M27" s="109">
        <f>Свод_RJKAM!P70</f>
        <v>0</v>
      </c>
      <c r="N27" s="109">
        <f>Свод_RJKAM!Q70</f>
        <v>0</v>
      </c>
      <c r="O27" s="109">
        <f>Свод_RJKAM!R70</f>
        <v>0</v>
      </c>
      <c r="P27" s="109">
        <f>Свод_RJKAM!S70</f>
        <v>0</v>
      </c>
      <c r="Q27" s="108">
        <f>Свод_RJKAM!T70</f>
        <v>0</v>
      </c>
      <c r="R27" s="108"/>
      <c r="S27" s="108"/>
      <c r="T27" s="108"/>
      <c r="U27" s="108"/>
      <c r="V27" s="108">
        <f>Свод_RJKAM!V70</f>
        <v>0</v>
      </c>
      <c r="W27" s="108">
        <f>Свод_RJKAM!X70</f>
        <v>0</v>
      </c>
      <c r="X27" s="108">
        <f>Свод_RJKAM!Z70</f>
        <v>0</v>
      </c>
      <c r="Y27" s="108"/>
      <c r="Z27" s="108">
        <f>Свод_RJKAM!AC70</f>
        <v>0</v>
      </c>
      <c r="AA27" s="109">
        <f>Свод_RJKAM!AD70</f>
        <v>0</v>
      </c>
      <c r="AB27" s="109">
        <f>Свод_RJKAM!AE70</f>
        <v>0</v>
      </c>
      <c r="AC27" s="109">
        <f>Свод_RJKAM!AF70</f>
        <v>0</v>
      </c>
      <c r="AD27" s="109">
        <f>Свод_RJKAM!AG70</f>
        <v>0</v>
      </c>
      <c r="AE27" s="109">
        <f>Свод_RJKAM!AH70</f>
        <v>0</v>
      </c>
    </row>
    <row r="28" spans="1:31" ht="15.75" customHeight="1" x14ac:dyDescent="0.25">
      <c r="A28" s="105">
        <f t="shared" si="3"/>
        <v>10</v>
      </c>
      <c r="B28" s="106"/>
      <c r="C28" s="106" t="str">
        <f>Свод_RJKAM!E76</f>
        <v>Минхаеров А.</v>
      </c>
      <c r="D28" s="107">
        <f>Свод_RJKAM!F76</f>
        <v>1</v>
      </c>
      <c r="E28" s="107">
        <f>Свод_RJKAM!G76</f>
        <v>0</v>
      </c>
      <c r="F28" s="107">
        <f>Свод_RJKAM!H76</f>
        <v>1</v>
      </c>
      <c r="G28" s="108">
        <f>Свод_RJKAM!I76</f>
        <v>0</v>
      </c>
      <c r="H28" s="108">
        <f>Свод_RJKAM!J76</f>
        <v>0</v>
      </c>
      <c r="I28" s="108">
        <f>Свод_RJKAM!K76</f>
        <v>0</v>
      </c>
      <c r="J28" s="108">
        <f>Свод_RJKAM!L76</f>
        <v>0</v>
      </c>
      <c r="K28" s="108">
        <f>Свод_RJKAM!M76</f>
        <v>0</v>
      </c>
      <c r="L28" s="109">
        <f>Свод_RJKAM!O76</f>
        <v>0</v>
      </c>
      <c r="M28" s="109">
        <f>Свод_RJKAM!P76</f>
        <v>0</v>
      </c>
      <c r="N28" s="109">
        <f>Свод_RJKAM!Q76</f>
        <v>0</v>
      </c>
      <c r="O28" s="109">
        <f>Свод_RJKAM!R76</f>
        <v>0</v>
      </c>
      <c r="P28" s="109">
        <f>Свод_RJKAM!S76</f>
        <v>0</v>
      </c>
      <c r="Q28" s="108">
        <f>Свод_RJKAM!T76</f>
        <v>0</v>
      </c>
      <c r="R28" s="108"/>
      <c r="S28" s="108"/>
      <c r="T28" s="108"/>
      <c r="U28" s="108"/>
      <c r="V28" s="108">
        <f>Свод_RJKAM!V76</f>
        <v>0</v>
      </c>
      <c r="W28" s="108">
        <f>Свод_RJKAM!X76</f>
        <v>0</v>
      </c>
      <c r="X28" s="108">
        <f>Свод_RJKAM!Z76</f>
        <v>0</v>
      </c>
      <c r="Y28" s="108"/>
      <c r="Z28" s="108">
        <f>Свод_RJKAM!AC76</f>
        <v>0</v>
      </c>
      <c r="AA28" s="109">
        <f>Свод_RJKAM!AD76</f>
        <v>0</v>
      </c>
      <c r="AB28" s="109">
        <f>Свод_RJKAM!AE76</f>
        <v>0</v>
      </c>
      <c r="AC28" s="109">
        <f>Свод_RJKAM!AF76</f>
        <v>0</v>
      </c>
      <c r="AD28" s="109">
        <f>Свод_RJKAM!AG76</f>
        <v>0</v>
      </c>
      <c r="AE28" s="109">
        <f>Свод_RJKAM!AH76</f>
        <v>0</v>
      </c>
    </row>
    <row r="29" spans="1:31" ht="15.75" customHeight="1" x14ac:dyDescent="0.25">
      <c r="A29" s="105">
        <f t="shared" si="3"/>
        <v>11</v>
      </c>
      <c r="B29" s="106"/>
      <c r="C29" s="106" t="str">
        <f>Свод_RJKAM!E83</f>
        <v>Матвиец И.</v>
      </c>
      <c r="D29" s="107">
        <f>Свод_RJKAM!F83</f>
        <v>2</v>
      </c>
      <c r="E29" s="107">
        <f>Свод_RJKAM!G83</f>
        <v>0</v>
      </c>
      <c r="F29" s="107">
        <f>Свод_RJKAM!H83</f>
        <v>2</v>
      </c>
      <c r="G29" s="108">
        <f>Свод_RJKAM!I83</f>
        <v>0</v>
      </c>
      <c r="H29" s="108">
        <f>Свод_RJKAM!J83</f>
        <v>0</v>
      </c>
      <c r="I29" s="108">
        <f>Свод_RJKAM!K83</f>
        <v>0</v>
      </c>
      <c r="J29" s="108">
        <f>Свод_RJKAM!L83</f>
        <v>0</v>
      </c>
      <c r="K29" s="108">
        <f>Свод_RJKAM!M83</f>
        <v>0</v>
      </c>
      <c r="L29" s="109">
        <f>Свод_RJKAM!O83</f>
        <v>0</v>
      </c>
      <c r="M29" s="109">
        <f>Свод_RJKAM!P83</f>
        <v>0</v>
      </c>
      <c r="N29" s="109">
        <f>Свод_RJKAM!Q83</f>
        <v>0</v>
      </c>
      <c r="O29" s="109">
        <f>Свод_RJKAM!R83</f>
        <v>0</v>
      </c>
      <c r="P29" s="109">
        <f>Свод_RJKAM!S83</f>
        <v>0</v>
      </c>
      <c r="Q29" s="108">
        <f>Свод_RJKAM!T83</f>
        <v>0</v>
      </c>
      <c r="R29" s="108"/>
      <c r="S29" s="108"/>
      <c r="T29" s="108"/>
      <c r="U29" s="108"/>
      <c r="V29" s="108">
        <f>Свод_RJKAM!V83</f>
        <v>0</v>
      </c>
      <c r="W29" s="108">
        <f>Свод_RJKAM!X83</f>
        <v>0</v>
      </c>
      <c r="X29" s="108">
        <f>Свод_RJKAM!Z83</f>
        <v>0</v>
      </c>
      <c r="Y29" s="108"/>
      <c r="Z29" s="108">
        <f>Свод_RJKAM!AC83</f>
        <v>0</v>
      </c>
      <c r="AA29" s="109">
        <f>Свод_RJKAM!AD83</f>
        <v>0</v>
      </c>
      <c r="AB29" s="109">
        <f>Свод_RJKAM!AE83</f>
        <v>0</v>
      </c>
      <c r="AC29" s="109">
        <f>Свод_RJKAM!AF83</f>
        <v>0</v>
      </c>
      <c r="AD29" s="109">
        <f>Свод_RJKAM!AG83</f>
        <v>0</v>
      </c>
      <c r="AE29" s="109">
        <f>Свод_RJKAM!AH83</f>
        <v>0</v>
      </c>
    </row>
    <row r="30" spans="1:31" ht="15.75" customHeight="1" x14ac:dyDescent="0.25">
      <c r="A30" s="105">
        <f t="shared" si="3"/>
        <v>12</v>
      </c>
      <c r="B30" s="110"/>
      <c r="C30" s="110" t="str">
        <f>Свод_RJKAM!E91</f>
        <v>Самылин М.</v>
      </c>
      <c r="D30" s="111">
        <f>Свод_RJKAM!F91</f>
        <v>2</v>
      </c>
      <c r="E30" s="111">
        <f>Свод_RJKAM!G91</f>
        <v>0</v>
      </c>
      <c r="F30" s="111">
        <f>Свод_RJKAM!H91</f>
        <v>2</v>
      </c>
      <c r="G30" s="112">
        <f>Свод_RJKAM!I91</f>
        <v>0</v>
      </c>
      <c r="H30" s="112">
        <f>Свод_RJKAM!J91</f>
        <v>0</v>
      </c>
      <c r="I30" s="112">
        <f>Свод_RJKAM!K91</f>
        <v>0</v>
      </c>
      <c r="J30" s="112">
        <f>Свод_RJKAM!L91</f>
        <v>0</v>
      </c>
      <c r="K30" s="112">
        <f>Свод_RJKAM!M91</f>
        <v>0</v>
      </c>
      <c r="L30" s="113">
        <f>Свод_RJKAM!O91</f>
        <v>0</v>
      </c>
      <c r="M30" s="113">
        <f>Свод_RJKAM!P91</f>
        <v>0</v>
      </c>
      <c r="N30" s="114">
        <f>Свод_RJKAM!Q91</f>
        <v>0</v>
      </c>
      <c r="O30" s="114">
        <f>Свод_RJKAM!R91</f>
        <v>0</v>
      </c>
      <c r="P30" s="114">
        <f>Свод_RJKAM!S91</f>
        <v>0</v>
      </c>
      <c r="Q30" s="112">
        <f>Свод_RJKAM!T91</f>
        <v>0</v>
      </c>
      <c r="R30" s="112"/>
      <c r="S30" s="112"/>
      <c r="T30" s="112"/>
      <c r="U30" s="112"/>
      <c r="V30" s="112">
        <f>Свод_RJKAM!V91</f>
        <v>0</v>
      </c>
      <c r="W30" s="112">
        <f>Свод_RJKAM!X91</f>
        <v>0</v>
      </c>
      <c r="X30" s="112">
        <f>Свод_RJKAM!Z91</f>
        <v>0</v>
      </c>
      <c r="Y30" s="112"/>
      <c r="Z30" s="112">
        <f>Свод_RJKAM!AC91</f>
        <v>0</v>
      </c>
      <c r="AA30" s="114">
        <f>Свод_RJKAM!AD91</f>
        <v>0</v>
      </c>
      <c r="AB30" s="114">
        <f>Свод_RJKAM!AE91</f>
        <v>0</v>
      </c>
      <c r="AC30" s="114">
        <f>Свод_RJKAM!AF91</f>
        <v>0</v>
      </c>
      <c r="AD30" s="114">
        <f>Свод_RJKAM!AG91</f>
        <v>0</v>
      </c>
      <c r="AE30" s="114">
        <f>Свод_RJKAM!AH91</f>
        <v>0</v>
      </c>
    </row>
    <row r="31" spans="1:31" ht="15.75" customHeight="1" x14ac:dyDescent="0.25">
      <c r="A31" s="115">
        <v>3</v>
      </c>
      <c r="B31" s="96"/>
      <c r="C31" s="96" t="s">
        <v>83</v>
      </c>
      <c r="D31" s="97">
        <f>SUM(D32:D40)</f>
        <v>49</v>
      </c>
      <c r="E31" s="97">
        <f>SUM(E32:E40)</f>
        <v>27</v>
      </c>
      <c r="F31" s="97">
        <f>SUM(F32:F40)</f>
        <v>76</v>
      </c>
      <c r="G31" s="98">
        <f>AVERAGE(G40,G37:G38,G32:G35)</f>
        <v>0</v>
      </c>
      <c r="H31" s="98">
        <f>AVERAGE(H40,H37:H38,H32:H35)</f>
        <v>0</v>
      </c>
      <c r="I31" s="98">
        <f>AVERAGE(I39:I40,I37,I32:I34)</f>
        <v>0</v>
      </c>
      <c r="J31" s="98">
        <f>AVERAGE(J36:J38,J32:J34)</f>
        <v>0</v>
      </c>
      <c r="K31" s="98"/>
      <c r="L31" s="99">
        <f>SUM(L32:L40)</f>
        <v>0</v>
      </c>
      <c r="M31" s="99">
        <f t="shared" ref="M31:P31" si="4">SUM(M32:M40)</f>
        <v>0</v>
      </c>
      <c r="N31" s="99">
        <f t="shared" si="4"/>
        <v>0</v>
      </c>
      <c r="O31" s="99">
        <f t="shared" si="4"/>
        <v>0</v>
      </c>
      <c r="P31" s="99">
        <f t="shared" si="4"/>
        <v>0</v>
      </c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9">
        <f>SUM(AA32:AA40)</f>
        <v>0</v>
      </c>
      <c r="AB31" s="99">
        <f t="shared" ref="AB31:AE31" si="5">SUM(AB32:AB40)</f>
        <v>0</v>
      </c>
      <c r="AC31" s="99">
        <f t="shared" si="5"/>
        <v>0</v>
      </c>
      <c r="AD31" s="99">
        <f t="shared" si="5"/>
        <v>0</v>
      </c>
      <c r="AE31" s="99">
        <f t="shared" si="5"/>
        <v>0</v>
      </c>
    </row>
    <row r="32" spans="1:31" ht="15.75" customHeight="1" x14ac:dyDescent="0.25">
      <c r="A32" s="100">
        <v>1</v>
      </c>
      <c r="B32" s="101"/>
      <c r="C32" s="101" t="str">
        <f>Свод_RJKAM!D6</f>
        <v>Беспятов В.</v>
      </c>
      <c r="D32" s="102">
        <f>Свод_RJKAM!F8</f>
        <v>1</v>
      </c>
      <c r="E32" s="102">
        <f>Свод_RJKAM!G8</f>
        <v>2</v>
      </c>
      <c r="F32" s="102">
        <f>Свод_RJKAM!H8</f>
        <v>3</v>
      </c>
      <c r="G32" s="103">
        <f>Свод_RJKAM!I8</f>
        <v>0</v>
      </c>
      <c r="H32" s="103">
        <f>Свод_RJKAM!J8</f>
        <v>0</v>
      </c>
      <c r="I32" s="103">
        <f>Свод_RJKAM!K8</f>
        <v>0</v>
      </c>
      <c r="J32" s="103">
        <f>Свод_RJKAM!L8</f>
        <v>0</v>
      </c>
      <c r="K32" s="103">
        <f>Свод_RJKAM!M8</f>
        <v>0</v>
      </c>
      <c r="L32" s="104">
        <f>Свод_RJKAM!O8</f>
        <v>0</v>
      </c>
      <c r="M32" s="104">
        <f>Свод_RJKAM!P8</f>
        <v>0</v>
      </c>
      <c r="N32" s="104">
        <f>Свод_RJKAM!Q8</f>
        <v>0</v>
      </c>
      <c r="O32" s="104">
        <f>Свод_RJKAM!R8</f>
        <v>0</v>
      </c>
      <c r="P32" s="104">
        <f>Свод_RJKAM!S8</f>
        <v>0</v>
      </c>
      <c r="Q32" s="103">
        <f>Свод_RJKAM!T8</f>
        <v>0</v>
      </c>
      <c r="R32" s="103"/>
      <c r="S32" s="103"/>
      <c r="T32" s="103"/>
      <c r="U32" s="103"/>
      <c r="V32" s="103">
        <f>Свод_RJKAM!V8</f>
        <v>0</v>
      </c>
      <c r="W32" s="103">
        <f>Свод_RJKAM!X8</f>
        <v>0</v>
      </c>
      <c r="X32" s="103">
        <f>Свод_RJKAM!Z8</f>
        <v>0</v>
      </c>
      <c r="Y32" s="103"/>
      <c r="Z32" s="103">
        <f>Свод_RJKAM!AC8</f>
        <v>0</v>
      </c>
      <c r="AA32" s="104">
        <f>Свод_RJKAM!AD8</f>
        <v>0</v>
      </c>
      <c r="AB32" s="104">
        <f>Свод_RJKAM!AE8</f>
        <v>0</v>
      </c>
      <c r="AC32" s="104">
        <f>Свод_RJKAM!AF8</f>
        <v>0</v>
      </c>
      <c r="AD32" s="104">
        <f>Свод_RJKAM!AG8</f>
        <v>0</v>
      </c>
      <c r="AE32" s="104">
        <f>Свод_RJKAM!AH8</f>
        <v>0</v>
      </c>
    </row>
    <row r="33" spans="1:31" ht="15.75" customHeight="1" x14ac:dyDescent="0.25">
      <c r="A33" s="105">
        <f>A32+1</f>
        <v>2</v>
      </c>
      <c r="B33" s="106"/>
      <c r="C33" s="106" t="str">
        <f>Свод_RJKAM!E20</f>
        <v>Ермолович В.</v>
      </c>
      <c r="D33" s="107">
        <f>Свод_RJKAM!F20</f>
        <v>11</v>
      </c>
      <c r="E33" s="107">
        <f>Свод_RJKAM!G20</f>
        <v>7</v>
      </c>
      <c r="F33" s="107">
        <f>Свод_RJKAM!H20</f>
        <v>18</v>
      </c>
      <c r="G33" s="108">
        <f>Свод_RJKAM!I20</f>
        <v>0</v>
      </c>
      <c r="H33" s="108">
        <f>Свод_RJKAM!J20</f>
        <v>0</v>
      </c>
      <c r="I33" s="108">
        <f>Свод_RJKAM!K20</f>
        <v>0</v>
      </c>
      <c r="J33" s="108">
        <f>Свод_RJKAM!L20</f>
        <v>0</v>
      </c>
      <c r="K33" s="108">
        <f>Свод_RJKAM!M20</f>
        <v>0</v>
      </c>
      <c r="L33" s="109">
        <f>Свод_RJKAM!O20</f>
        <v>0</v>
      </c>
      <c r="M33" s="109">
        <f>Свод_RJKAM!P20</f>
        <v>0</v>
      </c>
      <c r="N33" s="109">
        <f>Свод_RJKAM!Q20</f>
        <v>0</v>
      </c>
      <c r="O33" s="109">
        <f>Свод_RJKAM!R20</f>
        <v>0</v>
      </c>
      <c r="P33" s="109">
        <f>Свод_RJKAM!S20</f>
        <v>0</v>
      </c>
      <c r="Q33" s="108">
        <f>Свод_RJKAM!T20</f>
        <v>0</v>
      </c>
      <c r="R33" s="108"/>
      <c r="S33" s="108"/>
      <c r="T33" s="108"/>
      <c r="U33" s="108"/>
      <c r="V33" s="108">
        <f>Свод_RJKAM!V20</f>
        <v>0</v>
      </c>
      <c r="W33" s="108">
        <f>Свод_RJKAM!X20</f>
        <v>0</v>
      </c>
      <c r="X33" s="108">
        <f>Свод_RJKAM!Z20</f>
        <v>0</v>
      </c>
      <c r="Y33" s="108"/>
      <c r="Z33" s="108">
        <f>Свод_RJKAM!AC20</f>
        <v>0</v>
      </c>
      <c r="AA33" s="109">
        <f>Свод_RJKAM!AD20</f>
        <v>0</v>
      </c>
      <c r="AB33" s="109">
        <f>Свод_RJKAM!AE20</f>
        <v>0</v>
      </c>
      <c r="AC33" s="109">
        <f>Свод_RJKAM!AF20</f>
        <v>0</v>
      </c>
      <c r="AD33" s="109">
        <f>Свод_RJKAM!AG20</f>
        <v>0</v>
      </c>
      <c r="AE33" s="109">
        <f>Свод_RJKAM!AH20</f>
        <v>0</v>
      </c>
    </row>
    <row r="34" spans="1:31" ht="15.75" customHeight="1" x14ac:dyDescent="0.25">
      <c r="A34" s="105">
        <f t="shared" ref="A34:A40" si="6">A33+1</f>
        <v>3</v>
      </c>
      <c r="B34" s="106"/>
      <c r="C34" s="106" t="str">
        <f>Свод_RJKAM!E33</f>
        <v>Подсекина Т.</v>
      </c>
      <c r="D34" s="107">
        <f>Свод_RJKAM!F33</f>
        <v>21</v>
      </c>
      <c r="E34" s="107">
        <f>Свод_RJKAM!G33</f>
        <v>16</v>
      </c>
      <c r="F34" s="107">
        <f>Свод_RJKAM!H33</f>
        <v>37</v>
      </c>
      <c r="G34" s="108">
        <f>Свод_RJKAM!I33</f>
        <v>0</v>
      </c>
      <c r="H34" s="108">
        <f>Свод_RJKAM!J33</f>
        <v>0</v>
      </c>
      <c r="I34" s="108">
        <f>Свод_RJKAM!K33</f>
        <v>0</v>
      </c>
      <c r="J34" s="108">
        <f>Свод_RJKAM!L33</f>
        <v>0</v>
      </c>
      <c r="K34" s="108">
        <f>Свод_RJKAM!M33</f>
        <v>0</v>
      </c>
      <c r="L34" s="109">
        <f>Свод_RJKAM!O33</f>
        <v>0</v>
      </c>
      <c r="M34" s="109">
        <f>Свод_RJKAM!P33</f>
        <v>0</v>
      </c>
      <c r="N34" s="109">
        <f>Свод_RJKAM!Q33</f>
        <v>0</v>
      </c>
      <c r="O34" s="109">
        <f>Свод_RJKAM!R33</f>
        <v>0</v>
      </c>
      <c r="P34" s="109">
        <f>Свод_RJKAM!S33</f>
        <v>0</v>
      </c>
      <c r="Q34" s="108">
        <f>Свод_RJKAM!T33</f>
        <v>0</v>
      </c>
      <c r="R34" s="108"/>
      <c r="S34" s="108"/>
      <c r="T34" s="108"/>
      <c r="U34" s="108"/>
      <c r="V34" s="108">
        <f>Свод_RJKAM!V33</f>
        <v>0</v>
      </c>
      <c r="W34" s="108">
        <f>Свод_RJKAM!X33</f>
        <v>0</v>
      </c>
      <c r="X34" s="108">
        <f>Свод_RJKAM!Z33</f>
        <v>0</v>
      </c>
      <c r="Y34" s="108"/>
      <c r="Z34" s="108">
        <f>Свод_RJKAM!AC33</f>
        <v>0</v>
      </c>
      <c r="AA34" s="109">
        <f>Свод_RJKAM!AD33</f>
        <v>0</v>
      </c>
      <c r="AB34" s="109">
        <f>Свод_RJKAM!AE33</f>
        <v>0</v>
      </c>
      <c r="AC34" s="109">
        <f>Свод_RJKAM!AF33</f>
        <v>0</v>
      </c>
      <c r="AD34" s="109">
        <f>Свод_RJKAM!AG33</f>
        <v>0</v>
      </c>
      <c r="AE34" s="109">
        <f>Свод_RJKAM!AH33</f>
        <v>0</v>
      </c>
    </row>
    <row r="35" spans="1:31" ht="15.75" customHeight="1" x14ac:dyDescent="0.25">
      <c r="A35" s="105">
        <f t="shared" si="6"/>
        <v>4</v>
      </c>
      <c r="B35" s="106"/>
      <c r="C35" s="106" t="str">
        <f>Свод_RJKAM!E39</f>
        <v>Ворновской Э.</v>
      </c>
      <c r="D35" s="107">
        <f>Свод_RJKAM!F39</f>
        <v>4</v>
      </c>
      <c r="E35" s="107">
        <f>Свод_RJKAM!G39</f>
        <v>1</v>
      </c>
      <c r="F35" s="107">
        <f>Свод_RJKAM!H39</f>
        <v>5</v>
      </c>
      <c r="G35" s="108">
        <f>Свод_RJKAM!I39</f>
        <v>0</v>
      </c>
      <c r="H35" s="108">
        <f>Свод_RJKAM!J39</f>
        <v>0</v>
      </c>
      <c r="I35" s="108">
        <f>Свод_RJKAM!K39</f>
        <v>0</v>
      </c>
      <c r="J35" s="108">
        <f>Свод_RJKAM!L39</f>
        <v>0</v>
      </c>
      <c r="K35" s="108">
        <f>Свод_RJKAM!M39</f>
        <v>0</v>
      </c>
      <c r="L35" s="109">
        <f>Свод_RJKAM!O39</f>
        <v>0</v>
      </c>
      <c r="M35" s="109">
        <f>Свод_RJKAM!P39</f>
        <v>0</v>
      </c>
      <c r="N35" s="109">
        <f>Свод_RJKAM!Q39</f>
        <v>0</v>
      </c>
      <c r="O35" s="109">
        <f>Свод_RJKAM!R39</f>
        <v>0</v>
      </c>
      <c r="P35" s="109">
        <f>Свод_RJKAM!S39</f>
        <v>0</v>
      </c>
      <c r="Q35" s="108">
        <f>Свод_RJKAM!T39</f>
        <v>0</v>
      </c>
      <c r="R35" s="108"/>
      <c r="S35" s="108"/>
      <c r="T35" s="108"/>
      <c r="U35" s="108"/>
      <c r="V35" s="108">
        <f>Свод_RJKAM!V39</f>
        <v>0</v>
      </c>
      <c r="W35" s="108">
        <f>Свод_RJKAM!X39</f>
        <v>0</v>
      </c>
      <c r="X35" s="108">
        <f>Свод_RJKAM!Z39</f>
        <v>0</v>
      </c>
      <c r="Y35" s="108"/>
      <c r="Z35" s="108">
        <f>Свод_RJKAM!AC39</f>
        <v>0</v>
      </c>
      <c r="AA35" s="109">
        <f>Свод_RJKAM!AD39</f>
        <v>0</v>
      </c>
      <c r="AB35" s="109">
        <f>Свод_RJKAM!AE39</f>
        <v>0</v>
      </c>
      <c r="AC35" s="109">
        <f>Свод_RJKAM!AF39</f>
        <v>0</v>
      </c>
      <c r="AD35" s="109">
        <f>Свод_RJKAM!AG39</f>
        <v>0</v>
      </c>
      <c r="AE35" s="109">
        <f>Свод_RJKAM!AH39</f>
        <v>0</v>
      </c>
    </row>
    <row r="36" spans="1:31" ht="15.75" customHeight="1" x14ac:dyDescent="0.25">
      <c r="A36" s="105">
        <f t="shared" si="6"/>
        <v>5</v>
      </c>
      <c r="B36" s="106"/>
      <c r="C36" s="106" t="str">
        <f>Свод_RJKAM!E46</f>
        <v>Галкина В.</v>
      </c>
      <c r="D36" s="107">
        <f>Свод_RJKAM!F46</f>
        <v>1</v>
      </c>
      <c r="E36" s="107">
        <f>Свод_RJKAM!G46</f>
        <v>1</v>
      </c>
      <c r="F36" s="107">
        <f>Свод_RJKAM!H46</f>
        <v>2</v>
      </c>
      <c r="G36" s="108">
        <f>Свод_RJKAM!I46</f>
        <v>0</v>
      </c>
      <c r="H36" s="108">
        <f>Свод_RJKAM!J46</f>
        <v>0</v>
      </c>
      <c r="I36" s="108">
        <f>Свод_RJKAM!K46</f>
        <v>0</v>
      </c>
      <c r="J36" s="108">
        <f>Свод_RJKAM!L46</f>
        <v>0</v>
      </c>
      <c r="K36" s="108">
        <f>Свод_RJKAM!M46</f>
        <v>0</v>
      </c>
      <c r="L36" s="109">
        <f>Свод_RJKAM!O46</f>
        <v>0</v>
      </c>
      <c r="M36" s="109">
        <f>Свод_RJKAM!P46</f>
        <v>0</v>
      </c>
      <c r="N36" s="109">
        <f>Свод_RJKAM!Q46</f>
        <v>0</v>
      </c>
      <c r="O36" s="109">
        <f>Свод_RJKAM!R46</f>
        <v>0</v>
      </c>
      <c r="P36" s="109">
        <f>Свод_RJKAM!S46</f>
        <v>0</v>
      </c>
      <c r="Q36" s="108">
        <f>Свод_RJKAM!T46</f>
        <v>0</v>
      </c>
      <c r="R36" s="108"/>
      <c r="S36" s="108"/>
      <c r="T36" s="108"/>
      <c r="U36" s="108"/>
      <c r="V36" s="108">
        <f>Свод_RJKAM!V46</f>
        <v>0</v>
      </c>
      <c r="W36" s="108">
        <f>Свод_RJKAM!X46</f>
        <v>0</v>
      </c>
      <c r="X36" s="108">
        <f>Свод_RJKAM!Z46</f>
        <v>0</v>
      </c>
      <c r="Y36" s="108"/>
      <c r="Z36" s="108">
        <f>Свод_RJKAM!AC46</f>
        <v>0</v>
      </c>
      <c r="AA36" s="109">
        <f>Свод_RJKAM!AD46</f>
        <v>0</v>
      </c>
      <c r="AB36" s="109">
        <f>Свод_RJKAM!AE46</f>
        <v>0</v>
      </c>
      <c r="AC36" s="109">
        <f>Свод_RJKAM!AF46</f>
        <v>0</v>
      </c>
      <c r="AD36" s="109">
        <f>Свод_RJKAM!AG46</f>
        <v>0</v>
      </c>
      <c r="AE36" s="109">
        <f>Свод_RJKAM!AH46</f>
        <v>0</v>
      </c>
    </row>
    <row r="37" spans="1:31" ht="15.75" customHeight="1" x14ac:dyDescent="0.25">
      <c r="A37" s="105">
        <f t="shared" si="6"/>
        <v>6</v>
      </c>
      <c r="B37" s="106"/>
      <c r="C37" s="106" t="str">
        <f>Свод_RJKAM!E53</f>
        <v>Назмутдинов В.</v>
      </c>
      <c r="D37" s="107">
        <f>Свод_RJKAM!F53</f>
        <v>3</v>
      </c>
      <c r="E37" s="107">
        <f>Свод_RJKAM!G53</f>
        <v>0</v>
      </c>
      <c r="F37" s="107">
        <f>Свод_RJKAM!H53</f>
        <v>3</v>
      </c>
      <c r="G37" s="108">
        <f>Свод_RJKAM!I53</f>
        <v>0</v>
      </c>
      <c r="H37" s="108">
        <f>Свод_RJKAM!J53</f>
        <v>0</v>
      </c>
      <c r="I37" s="108">
        <f>Свод_RJKAM!K53</f>
        <v>0</v>
      </c>
      <c r="J37" s="108">
        <f>Свод_RJKAM!L53</f>
        <v>0</v>
      </c>
      <c r="K37" s="108">
        <f>Свод_RJKAM!M53</f>
        <v>0</v>
      </c>
      <c r="L37" s="109">
        <f>Свод_RJKAM!O53</f>
        <v>0</v>
      </c>
      <c r="M37" s="109">
        <f>Свод_RJKAM!P53</f>
        <v>0</v>
      </c>
      <c r="N37" s="109">
        <f>Свод_RJKAM!Q53</f>
        <v>0</v>
      </c>
      <c r="O37" s="109">
        <f>Свод_RJKAM!R53</f>
        <v>0</v>
      </c>
      <c r="P37" s="109">
        <f>Свод_RJKAM!S53</f>
        <v>0</v>
      </c>
      <c r="Q37" s="108">
        <f>Свод_RJKAM!T53</f>
        <v>0</v>
      </c>
      <c r="R37" s="108"/>
      <c r="S37" s="108"/>
      <c r="T37" s="108"/>
      <c r="U37" s="108"/>
      <c r="V37" s="108">
        <f>Свод_RJKAM!V53</f>
        <v>0</v>
      </c>
      <c r="W37" s="108">
        <f>Свод_RJKAM!X53</f>
        <v>0</v>
      </c>
      <c r="X37" s="108">
        <f>Свод_RJKAM!Z53</f>
        <v>0</v>
      </c>
      <c r="Y37" s="108"/>
      <c r="Z37" s="108">
        <f>Свод_RJKAM!AC53</f>
        <v>0</v>
      </c>
      <c r="AA37" s="109">
        <f>Свод_RJKAM!AD53</f>
        <v>0</v>
      </c>
      <c r="AB37" s="109">
        <f>Свод_RJKAM!AE53</f>
        <v>0</v>
      </c>
      <c r="AC37" s="109">
        <f>Свод_RJKAM!AF53</f>
        <v>0</v>
      </c>
      <c r="AD37" s="109">
        <f>Свод_RJKAM!AG53</f>
        <v>0</v>
      </c>
      <c r="AE37" s="109">
        <f>Свод_RJKAM!AH53</f>
        <v>0</v>
      </c>
    </row>
    <row r="38" spans="1:31" ht="15.75" customHeight="1" x14ac:dyDescent="0.25">
      <c r="A38" s="105">
        <f t="shared" si="6"/>
        <v>7</v>
      </c>
      <c r="B38" s="106"/>
      <c r="C38" s="106" t="str">
        <f>Свод_RJKAM!E60</f>
        <v>Иванов В.</v>
      </c>
      <c r="D38" s="107">
        <f>Свод_RJKAM!F60</f>
        <v>3</v>
      </c>
      <c r="E38" s="107">
        <f>Свод_RJKAM!G60</f>
        <v>0</v>
      </c>
      <c r="F38" s="107">
        <f>Свод_RJKAM!H60</f>
        <v>3</v>
      </c>
      <c r="G38" s="108">
        <f>Свод_RJKAM!I60</f>
        <v>0</v>
      </c>
      <c r="H38" s="108">
        <f>Свод_RJKAM!J60</f>
        <v>0</v>
      </c>
      <c r="I38" s="108">
        <f>Свод_RJKAM!K60</f>
        <v>0</v>
      </c>
      <c r="J38" s="108">
        <f>Свод_RJKAM!L60</f>
        <v>0</v>
      </c>
      <c r="K38" s="108">
        <f>Свод_RJKAM!M60</f>
        <v>0</v>
      </c>
      <c r="L38" s="109">
        <f>Свод_RJKAM!O60</f>
        <v>0</v>
      </c>
      <c r="M38" s="109">
        <f>Свод_RJKAM!P60</f>
        <v>0</v>
      </c>
      <c r="N38" s="109">
        <f>Свод_RJKAM!Q60</f>
        <v>0</v>
      </c>
      <c r="O38" s="109">
        <f>Свод_RJKAM!R60</f>
        <v>0</v>
      </c>
      <c r="P38" s="109">
        <f>Свод_RJKAM!S60</f>
        <v>0</v>
      </c>
      <c r="Q38" s="108">
        <f>Свод_RJKAM!T60</f>
        <v>0</v>
      </c>
      <c r="R38" s="108"/>
      <c r="S38" s="108"/>
      <c r="T38" s="108"/>
      <c r="U38" s="108"/>
      <c r="V38" s="108">
        <f>Свод_RJKAM!V60</f>
        <v>0</v>
      </c>
      <c r="W38" s="108">
        <f>Свод_RJKAM!X60</f>
        <v>0</v>
      </c>
      <c r="X38" s="108">
        <f>Свод_RJKAM!Z60</f>
        <v>0</v>
      </c>
      <c r="Y38" s="108"/>
      <c r="Z38" s="108">
        <f>Свод_RJKAM!AC60</f>
        <v>0</v>
      </c>
      <c r="AA38" s="109">
        <f>Свод_RJKAM!AD60</f>
        <v>0</v>
      </c>
      <c r="AB38" s="109">
        <f>Свод_RJKAM!AE60</f>
        <v>0</v>
      </c>
      <c r="AC38" s="109">
        <f>Свод_RJKAM!AF60</f>
        <v>0</v>
      </c>
      <c r="AD38" s="109">
        <f>Свод_RJKAM!AG60</f>
        <v>0</v>
      </c>
      <c r="AE38" s="109">
        <f>Свод_RJKAM!AH60</f>
        <v>0</v>
      </c>
    </row>
    <row r="39" spans="1:31" ht="15.75" customHeight="1" x14ac:dyDescent="0.25">
      <c r="A39" s="105">
        <f t="shared" si="6"/>
        <v>8</v>
      </c>
      <c r="B39" s="106"/>
      <c r="C39" s="106" t="str">
        <f>Свод_RJKAM!E67</f>
        <v>Тептина Д.</v>
      </c>
      <c r="D39" s="107">
        <f>Свод_RJKAM!F67</f>
        <v>2</v>
      </c>
      <c r="E39" s="107">
        <f>Свод_RJKAM!G67</f>
        <v>0</v>
      </c>
      <c r="F39" s="107">
        <f>Свод_RJKAM!H67</f>
        <v>2</v>
      </c>
      <c r="G39" s="108">
        <f>Свод_RJKAM!I67</f>
        <v>0</v>
      </c>
      <c r="H39" s="108">
        <f>Свод_RJKAM!J67</f>
        <v>0</v>
      </c>
      <c r="I39" s="108">
        <f>Свод_RJKAM!K67</f>
        <v>0</v>
      </c>
      <c r="J39" s="108">
        <f>Свод_RJKAM!L67</f>
        <v>0</v>
      </c>
      <c r="K39" s="108">
        <f>Свод_RJKAM!M67</f>
        <v>0</v>
      </c>
      <c r="L39" s="109">
        <f>Свод_RJKAM!O67</f>
        <v>0</v>
      </c>
      <c r="M39" s="109">
        <f>Свод_RJKAM!P67</f>
        <v>0</v>
      </c>
      <c r="N39" s="109">
        <f>Свод_RJKAM!Q67</f>
        <v>0</v>
      </c>
      <c r="O39" s="109">
        <f>Свод_RJKAM!R67</f>
        <v>0</v>
      </c>
      <c r="P39" s="109">
        <f>Свод_RJKAM!S67</f>
        <v>0</v>
      </c>
      <c r="Q39" s="108">
        <f>Свод_RJKAM!T67</f>
        <v>0</v>
      </c>
      <c r="R39" s="108"/>
      <c r="S39" s="108"/>
      <c r="T39" s="108"/>
      <c r="U39" s="108"/>
      <c r="V39" s="108">
        <f>Свод_RJKAM!V67</f>
        <v>0</v>
      </c>
      <c r="W39" s="108">
        <f>Свод_RJKAM!X67</f>
        <v>0</v>
      </c>
      <c r="X39" s="108">
        <f>Свод_RJKAM!Z67</f>
        <v>0</v>
      </c>
      <c r="Y39" s="108"/>
      <c r="Z39" s="108">
        <f>Свод_RJKAM!AC67</f>
        <v>0</v>
      </c>
      <c r="AA39" s="109">
        <f>Свод_RJKAM!AD67</f>
        <v>0</v>
      </c>
      <c r="AB39" s="109">
        <f>Свод_RJKAM!AE67</f>
        <v>0</v>
      </c>
      <c r="AC39" s="109">
        <f>Свод_RJKAM!AF67</f>
        <v>0</v>
      </c>
      <c r="AD39" s="109">
        <f>Свод_RJKAM!AG67</f>
        <v>0</v>
      </c>
      <c r="AE39" s="109">
        <f>Свод_RJKAM!AH67</f>
        <v>0</v>
      </c>
    </row>
    <row r="40" spans="1:31" ht="15.75" customHeight="1" x14ac:dyDescent="0.25">
      <c r="A40" s="105">
        <f t="shared" si="6"/>
        <v>9</v>
      </c>
      <c r="B40" s="110"/>
      <c r="C40" s="110" t="str">
        <f>Свод_RJKAM!E87</f>
        <v>Самылин М.</v>
      </c>
      <c r="D40" s="111">
        <f>Свод_RJKAM!F87</f>
        <v>3</v>
      </c>
      <c r="E40" s="111">
        <f>Свод_RJKAM!G87</f>
        <v>0</v>
      </c>
      <c r="F40" s="111">
        <f>Свод_RJKAM!H87</f>
        <v>3</v>
      </c>
      <c r="G40" s="112">
        <f>Свод_RJKAM!I87</f>
        <v>0</v>
      </c>
      <c r="H40" s="112">
        <f>Свод_RJKAM!J87</f>
        <v>0</v>
      </c>
      <c r="I40" s="112">
        <f>Свод_RJKAM!K87</f>
        <v>0</v>
      </c>
      <c r="J40" s="112">
        <f>Свод_RJKAM!L87</f>
        <v>0</v>
      </c>
      <c r="K40" s="112">
        <f>Свод_RJKAM!M87</f>
        <v>0</v>
      </c>
      <c r="L40" s="113">
        <f>Свод_RJKAM!O87</f>
        <v>0</v>
      </c>
      <c r="M40" s="113">
        <f>Свод_RJKAM!P87</f>
        <v>0</v>
      </c>
      <c r="N40" s="114">
        <f>Свод_RJKAM!Q87</f>
        <v>0</v>
      </c>
      <c r="O40" s="114">
        <f>Свод_RJKAM!R87</f>
        <v>0</v>
      </c>
      <c r="P40" s="114">
        <f>Свод_RJKAM!S87</f>
        <v>0</v>
      </c>
      <c r="Q40" s="112">
        <f>Свод_RJKAM!T87</f>
        <v>0</v>
      </c>
      <c r="R40" s="112"/>
      <c r="S40" s="112"/>
      <c r="T40" s="112"/>
      <c r="U40" s="112"/>
      <c r="V40" s="112">
        <f>Свод_RJKAM!V87</f>
        <v>0</v>
      </c>
      <c r="W40" s="112">
        <f>Свод_RJKAM!X87</f>
        <v>0</v>
      </c>
      <c r="X40" s="112">
        <f>Свод_RJKAM!Z87</f>
        <v>0</v>
      </c>
      <c r="Y40" s="112"/>
      <c r="Z40" s="112">
        <f>Свод_RJKAM!AC87</f>
        <v>0</v>
      </c>
      <c r="AA40" s="114">
        <f>Свод_RJKAM!AD87</f>
        <v>0</v>
      </c>
      <c r="AB40" s="114">
        <f>Свод_RJKAM!AE87</f>
        <v>0</v>
      </c>
      <c r="AC40" s="114">
        <f>Свод_RJKAM!AF87</f>
        <v>0</v>
      </c>
      <c r="AD40" s="114">
        <f>Свод_RJKAM!AG87</f>
        <v>0</v>
      </c>
      <c r="AE40" s="114">
        <f>Свод_RJKAM!AH87</f>
        <v>0</v>
      </c>
    </row>
    <row r="41" spans="1:31" ht="15.75" customHeight="1" x14ac:dyDescent="0.25">
      <c r="A41" s="115">
        <v>4</v>
      </c>
      <c r="B41" s="96"/>
      <c r="C41" s="96" t="s">
        <v>84</v>
      </c>
      <c r="D41" s="97">
        <f>SUM(D42:D53)</f>
        <v>77</v>
      </c>
      <c r="E41" s="97">
        <f>SUM(E42:E53)</f>
        <v>41</v>
      </c>
      <c r="F41" s="97">
        <f>SUM(F42:F53)</f>
        <v>118</v>
      </c>
      <c r="G41" s="98">
        <f>AVERAGE(G51:G53,G47:G49,G42:G45)</f>
        <v>7.4999999999999997E-2</v>
      </c>
      <c r="H41" s="98">
        <f>AVERAGE(H51:H53,H45:H49,H42:H43)</f>
        <v>0</v>
      </c>
      <c r="I41" s="98">
        <f>AVERAGE(I50:I53,I47:I48,I42:I45)</f>
        <v>0</v>
      </c>
      <c r="J41" s="98">
        <f>AVERAGE(J51:J52,J47:J49,J42:J45)</f>
        <v>0</v>
      </c>
      <c r="K41" s="98"/>
      <c r="L41" s="99">
        <f>SUM(L42:L53)</f>
        <v>2</v>
      </c>
      <c r="M41" s="99">
        <f t="shared" ref="M41:P41" si="7">SUM(M42:M53)</f>
        <v>0</v>
      </c>
      <c r="N41" s="99">
        <f t="shared" si="7"/>
        <v>0</v>
      </c>
      <c r="O41" s="99">
        <f t="shared" si="7"/>
        <v>0</v>
      </c>
      <c r="P41" s="99">
        <f t="shared" si="7"/>
        <v>0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9">
        <f>SUM(AA42:AA53)</f>
        <v>1</v>
      </c>
      <c r="AB41" s="99">
        <f t="shared" ref="AB41:AE41" si="8">SUM(AB42:AB53)</f>
        <v>0</v>
      </c>
      <c r="AC41" s="99">
        <f t="shared" si="8"/>
        <v>0</v>
      </c>
      <c r="AD41" s="99">
        <f t="shared" si="8"/>
        <v>0</v>
      </c>
      <c r="AE41" s="99">
        <f t="shared" si="8"/>
        <v>0</v>
      </c>
    </row>
    <row r="42" spans="1:31" ht="15.75" customHeight="1" x14ac:dyDescent="0.25">
      <c r="A42" s="100">
        <v>1</v>
      </c>
      <c r="B42" s="101"/>
      <c r="C42" s="101" t="str">
        <f>Свод_RJKAM!E7</f>
        <v>Беспятов В.</v>
      </c>
      <c r="D42" s="102">
        <f>Свод_RJKAM!F7</f>
        <v>5</v>
      </c>
      <c r="E42" s="102">
        <f>Свод_RJKAM!G7</f>
        <v>0</v>
      </c>
      <c r="F42" s="102">
        <f>Свод_RJKAM!H7</f>
        <v>5</v>
      </c>
      <c r="G42" s="103">
        <f>Свод_RJKAM!I7</f>
        <v>0.75</v>
      </c>
      <c r="H42" s="103">
        <f>Свод_RJKAM!J7</f>
        <v>0</v>
      </c>
      <c r="I42" s="103">
        <f>Свод_RJKAM!K7</f>
        <v>0</v>
      </c>
      <c r="J42" s="103">
        <f>Свод_RJKAM!L7</f>
        <v>0</v>
      </c>
      <c r="K42" s="103">
        <f>Свод_RJKAM!M7</f>
        <v>0</v>
      </c>
      <c r="L42" s="104">
        <f>Свод_RJKAM!O7</f>
        <v>2</v>
      </c>
      <c r="M42" s="104">
        <f>Свод_RJKAM!P7</f>
        <v>0</v>
      </c>
      <c r="N42" s="104">
        <f>Свод_RJKAM!Q7</f>
        <v>0</v>
      </c>
      <c r="O42" s="104">
        <f>Свод_RJKAM!R7</f>
        <v>0</v>
      </c>
      <c r="P42" s="104">
        <f>Свод_RJKAM!S7</f>
        <v>0</v>
      </c>
      <c r="Q42" s="103">
        <f>Свод_RJKAM!T7</f>
        <v>0</v>
      </c>
      <c r="R42" s="103"/>
      <c r="S42" s="103"/>
      <c r="T42" s="103"/>
      <c r="U42" s="103"/>
      <c r="V42" s="103">
        <f>Свод_RJKAM!V7</f>
        <v>0</v>
      </c>
      <c r="W42" s="103">
        <f>Свод_RJKAM!X7</f>
        <v>0</v>
      </c>
      <c r="X42" s="103">
        <f>Свод_RJKAM!Z7</f>
        <v>0</v>
      </c>
      <c r="Y42" s="103"/>
      <c r="Z42" s="103">
        <f>Свод_RJKAM!AC7</f>
        <v>0</v>
      </c>
      <c r="AA42" s="104">
        <f>Свод_RJKAM!AD7</f>
        <v>1</v>
      </c>
      <c r="AB42" s="104">
        <f>Свод_RJKAM!AE7</f>
        <v>0</v>
      </c>
      <c r="AC42" s="104">
        <f>Свод_RJKAM!AF7</f>
        <v>0</v>
      </c>
      <c r="AD42" s="104">
        <f>Свод_RJKAM!AG7</f>
        <v>0</v>
      </c>
      <c r="AE42" s="104">
        <f>Свод_RJKAM!AH7</f>
        <v>0</v>
      </c>
    </row>
    <row r="43" spans="1:31" ht="15.75" customHeight="1" x14ac:dyDescent="0.25">
      <c r="A43" s="105">
        <f>A42+1</f>
        <v>2</v>
      </c>
      <c r="B43" s="106"/>
      <c r="C43" s="106" t="str">
        <f>Свод_RJKAM!E14</f>
        <v>Белова Н.</v>
      </c>
      <c r="D43" s="107">
        <f>Свод_RJKAM!F14</f>
        <v>5</v>
      </c>
      <c r="E43" s="107">
        <f>Свод_RJKAM!G14</f>
        <v>0</v>
      </c>
      <c r="F43" s="107">
        <f>Свод_RJKAM!H14</f>
        <v>5</v>
      </c>
      <c r="G43" s="108">
        <f>Свод_RJKAM!I14</f>
        <v>0</v>
      </c>
      <c r="H43" s="108">
        <f>Свод_RJKAM!J14</f>
        <v>0</v>
      </c>
      <c r="I43" s="108">
        <f>Свод_RJKAM!K14</f>
        <v>0</v>
      </c>
      <c r="J43" s="108">
        <f>Свод_RJKAM!L14</f>
        <v>0</v>
      </c>
      <c r="K43" s="108">
        <f>Свод_RJKAM!M14</f>
        <v>0</v>
      </c>
      <c r="L43" s="109">
        <f>Свод_RJKAM!O14</f>
        <v>0</v>
      </c>
      <c r="M43" s="109">
        <f>Свод_RJKAM!P14</f>
        <v>0</v>
      </c>
      <c r="N43" s="109">
        <f>Свод_RJKAM!Q14</f>
        <v>0</v>
      </c>
      <c r="O43" s="109">
        <f>Свод_RJKAM!R14</f>
        <v>0</v>
      </c>
      <c r="P43" s="109">
        <f>Свод_RJKAM!S14</f>
        <v>0</v>
      </c>
      <c r="Q43" s="108">
        <f>Свод_RJKAM!T14</f>
        <v>0</v>
      </c>
      <c r="R43" s="108"/>
      <c r="S43" s="108"/>
      <c r="T43" s="108"/>
      <c r="U43" s="108"/>
      <c r="V43" s="108">
        <f>Свод_RJKAM!V14</f>
        <v>0</v>
      </c>
      <c r="W43" s="108">
        <f>Свод_RJKAM!X14</f>
        <v>0</v>
      </c>
      <c r="X43" s="108">
        <f>Свод_RJKAM!Z14</f>
        <v>0</v>
      </c>
      <c r="Y43" s="108"/>
      <c r="Z43" s="108">
        <f>Свод_RJKAM!AC14</f>
        <v>0</v>
      </c>
      <c r="AA43" s="109">
        <f>Свод_RJKAM!AD14</f>
        <v>0</v>
      </c>
      <c r="AB43" s="109">
        <f>Свод_RJKAM!AE14</f>
        <v>0</v>
      </c>
      <c r="AC43" s="109">
        <f>Свод_RJKAM!AF14</f>
        <v>0</v>
      </c>
      <c r="AD43" s="109">
        <f>Свод_RJKAM!AG14</f>
        <v>0</v>
      </c>
      <c r="AE43" s="109">
        <f>Свод_RJKAM!AH14</f>
        <v>0</v>
      </c>
    </row>
    <row r="44" spans="1:31" ht="15.75" customHeight="1" x14ac:dyDescent="0.25">
      <c r="A44" s="105">
        <f t="shared" ref="A44:A53" si="9">A43+1</f>
        <v>3</v>
      </c>
      <c r="B44" s="106"/>
      <c r="C44" s="106" t="str">
        <f>Свод_RJKAM!E23</f>
        <v>Воронова М.</v>
      </c>
      <c r="D44" s="107">
        <f>Свод_RJKAM!F23</f>
        <v>9</v>
      </c>
      <c r="E44" s="107">
        <f>Свод_RJKAM!G23</f>
        <v>30</v>
      </c>
      <c r="F44" s="107">
        <f>Свод_RJKAM!H23</f>
        <v>39</v>
      </c>
      <c r="G44" s="108">
        <f>Свод_RJKAM!I23</f>
        <v>0</v>
      </c>
      <c r="H44" s="108">
        <f>Свод_RJKAM!J23</f>
        <v>0</v>
      </c>
      <c r="I44" s="108">
        <f>Свод_RJKAM!K23</f>
        <v>0</v>
      </c>
      <c r="J44" s="108">
        <f>Свод_RJKAM!L23</f>
        <v>0</v>
      </c>
      <c r="K44" s="108">
        <f>Свод_RJKAM!M23</f>
        <v>0</v>
      </c>
      <c r="L44" s="109">
        <f>Свод_RJKAM!O23</f>
        <v>0</v>
      </c>
      <c r="M44" s="109">
        <f>Свод_RJKAM!P23</f>
        <v>0</v>
      </c>
      <c r="N44" s="109">
        <f>Свод_RJKAM!Q23</f>
        <v>0</v>
      </c>
      <c r="O44" s="109">
        <f>Свод_RJKAM!R23</f>
        <v>0</v>
      </c>
      <c r="P44" s="109">
        <f>Свод_RJKAM!S23</f>
        <v>0</v>
      </c>
      <c r="Q44" s="108">
        <f>Свод_RJKAM!T23</f>
        <v>0</v>
      </c>
      <c r="R44" s="108"/>
      <c r="S44" s="108"/>
      <c r="T44" s="108"/>
      <c r="U44" s="108"/>
      <c r="V44" s="108">
        <f>Свод_RJKAM!V23</f>
        <v>0</v>
      </c>
      <c r="W44" s="108">
        <f>Свод_RJKAM!X23</f>
        <v>0</v>
      </c>
      <c r="X44" s="108">
        <f>Свод_RJKAM!Z23</f>
        <v>0</v>
      </c>
      <c r="Y44" s="108"/>
      <c r="Z44" s="108">
        <f>Свод_RJKAM!AC23</f>
        <v>0</v>
      </c>
      <c r="AA44" s="109">
        <f>Свод_RJKAM!AD23</f>
        <v>0</v>
      </c>
      <c r="AB44" s="109">
        <f>Свод_RJKAM!AE23</f>
        <v>0</v>
      </c>
      <c r="AC44" s="109">
        <f>Свод_RJKAM!AF23</f>
        <v>0</v>
      </c>
      <c r="AD44" s="109">
        <f>Свод_RJKAM!AG23</f>
        <v>0</v>
      </c>
      <c r="AE44" s="109">
        <f>Свод_RJKAM!AH23</f>
        <v>0</v>
      </c>
    </row>
    <row r="45" spans="1:31" ht="15.75" customHeight="1" x14ac:dyDescent="0.25">
      <c r="A45" s="105">
        <f t="shared" si="9"/>
        <v>4</v>
      </c>
      <c r="B45" s="106"/>
      <c r="C45" s="106" t="str">
        <f>Свод_RJKAM!E30</f>
        <v>Штанг Е.</v>
      </c>
      <c r="D45" s="107">
        <f>Свод_RJKAM!F30</f>
        <v>32</v>
      </c>
      <c r="E45" s="107">
        <f>Свод_RJKAM!G30</f>
        <v>11</v>
      </c>
      <c r="F45" s="107">
        <f>Свод_RJKAM!H30</f>
        <v>43</v>
      </c>
      <c r="G45" s="108">
        <f>Свод_RJKAM!I30</f>
        <v>0</v>
      </c>
      <c r="H45" s="108">
        <f>Свод_RJKAM!J30</f>
        <v>0</v>
      </c>
      <c r="I45" s="108">
        <f>Свод_RJKAM!K30</f>
        <v>0</v>
      </c>
      <c r="J45" s="108">
        <f>Свод_RJKAM!L30</f>
        <v>0</v>
      </c>
      <c r="K45" s="108">
        <f>Свод_RJKAM!M30</f>
        <v>0</v>
      </c>
      <c r="L45" s="109">
        <f>Свод_RJKAM!O30</f>
        <v>0</v>
      </c>
      <c r="M45" s="109">
        <f>Свод_RJKAM!P30</f>
        <v>0</v>
      </c>
      <c r="N45" s="109">
        <f>Свод_RJKAM!Q30</f>
        <v>0</v>
      </c>
      <c r="O45" s="109">
        <f>Свод_RJKAM!R30</f>
        <v>0</v>
      </c>
      <c r="P45" s="109">
        <f>Свод_RJKAM!S30</f>
        <v>0</v>
      </c>
      <c r="Q45" s="108">
        <f>Свод_RJKAM!T30</f>
        <v>0</v>
      </c>
      <c r="R45" s="108"/>
      <c r="S45" s="108"/>
      <c r="T45" s="108"/>
      <c r="U45" s="108"/>
      <c r="V45" s="108">
        <f>Свод_RJKAM!V30</f>
        <v>0</v>
      </c>
      <c r="W45" s="108">
        <f>Свод_RJKAM!X30</f>
        <v>0</v>
      </c>
      <c r="X45" s="108">
        <f>Свод_RJKAM!Z30</f>
        <v>0</v>
      </c>
      <c r="Y45" s="108"/>
      <c r="Z45" s="108">
        <f>Свод_RJKAM!AC30</f>
        <v>0</v>
      </c>
      <c r="AA45" s="109">
        <f>Свод_RJKAM!AD30</f>
        <v>0</v>
      </c>
      <c r="AB45" s="109">
        <f>Свод_RJKAM!AE30</f>
        <v>0</v>
      </c>
      <c r="AC45" s="109">
        <f>Свод_RJKAM!AF30</f>
        <v>0</v>
      </c>
      <c r="AD45" s="109">
        <f>Свод_RJKAM!AG30</f>
        <v>0</v>
      </c>
      <c r="AE45" s="109">
        <f>Свод_RJKAM!AH30</f>
        <v>0</v>
      </c>
    </row>
    <row r="46" spans="1:31" ht="15.75" customHeight="1" x14ac:dyDescent="0.25">
      <c r="A46" s="105">
        <f t="shared" si="9"/>
        <v>5</v>
      </c>
      <c r="B46" s="106"/>
      <c r="C46" s="106" t="str">
        <f>Свод_RJKAM!E38</f>
        <v>Ворновской Э.</v>
      </c>
      <c r="D46" s="107">
        <f>Свод_RJKAM!F38</f>
        <v>3</v>
      </c>
      <c r="E46" s="107">
        <f>Свод_RJKAM!G38</f>
        <v>0</v>
      </c>
      <c r="F46" s="107">
        <f>Свод_RJKAM!H38</f>
        <v>3</v>
      </c>
      <c r="G46" s="108">
        <f>Свод_RJKAM!I38</f>
        <v>0</v>
      </c>
      <c r="H46" s="108">
        <f>Свод_RJKAM!J38</f>
        <v>0</v>
      </c>
      <c r="I46" s="108">
        <f>Свод_RJKAM!K38</f>
        <v>0</v>
      </c>
      <c r="J46" s="108">
        <f>Свод_RJKAM!L38</f>
        <v>0</v>
      </c>
      <c r="K46" s="108">
        <f>Свод_RJKAM!M38</f>
        <v>0</v>
      </c>
      <c r="L46" s="109">
        <f>Свод_RJKAM!O38</f>
        <v>0</v>
      </c>
      <c r="M46" s="109">
        <f>Свод_RJKAM!P38</f>
        <v>0</v>
      </c>
      <c r="N46" s="109">
        <f>Свод_RJKAM!Q38</f>
        <v>0</v>
      </c>
      <c r="O46" s="109">
        <f>Свод_RJKAM!R38</f>
        <v>0</v>
      </c>
      <c r="P46" s="109">
        <f>Свод_RJKAM!S38</f>
        <v>0</v>
      </c>
      <c r="Q46" s="108">
        <f>Свод_RJKAM!T38</f>
        <v>0</v>
      </c>
      <c r="R46" s="108"/>
      <c r="S46" s="108"/>
      <c r="T46" s="108"/>
      <c r="U46" s="108"/>
      <c r="V46" s="108">
        <f>Свод_RJKAM!V38</f>
        <v>0</v>
      </c>
      <c r="W46" s="108">
        <f>Свод_RJKAM!X38</f>
        <v>0</v>
      </c>
      <c r="X46" s="108">
        <f>Свод_RJKAM!Z38</f>
        <v>0</v>
      </c>
      <c r="Y46" s="108"/>
      <c r="Z46" s="108">
        <f>Свод_RJKAM!AC38</f>
        <v>0</v>
      </c>
      <c r="AA46" s="109">
        <f>Свод_RJKAM!AD38</f>
        <v>0</v>
      </c>
      <c r="AB46" s="109">
        <f>Свод_RJKAM!AE38</f>
        <v>0</v>
      </c>
      <c r="AC46" s="109">
        <f>Свод_RJKAM!AF38</f>
        <v>0</v>
      </c>
      <c r="AD46" s="109">
        <f>Свод_RJKAM!AG38</f>
        <v>0</v>
      </c>
      <c r="AE46" s="109">
        <f>Свод_RJKAM!AH38</f>
        <v>0</v>
      </c>
    </row>
    <row r="47" spans="1:31" ht="15.75" customHeight="1" x14ac:dyDescent="0.25">
      <c r="A47" s="105">
        <f t="shared" si="9"/>
        <v>6</v>
      </c>
      <c r="B47" s="106"/>
      <c r="C47" s="106" t="str">
        <f>Свод_RJKAM!E45</f>
        <v>Галкина В.</v>
      </c>
      <c r="D47" s="107">
        <f>Свод_RJKAM!F45</f>
        <v>4</v>
      </c>
      <c r="E47" s="107">
        <f>Свод_RJKAM!G45</f>
        <v>0</v>
      </c>
      <c r="F47" s="107">
        <f>Свод_RJKAM!H45</f>
        <v>4</v>
      </c>
      <c r="G47" s="108">
        <f>Свод_RJKAM!I45</f>
        <v>0</v>
      </c>
      <c r="H47" s="108">
        <f>Свод_RJKAM!J45</f>
        <v>0</v>
      </c>
      <c r="I47" s="108">
        <f>Свод_RJKAM!K45</f>
        <v>0</v>
      </c>
      <c r="J47" s="108">
        <f>Свод_RJKAM!L45</f>
        <v>0</v>
      </c>
      <c r="K47" s="108">
        <f>Свод_RJKAM!M45</f>
        <v>0</v>
      </c>
      <c r="L47" s="109">
        <f>Свод_RJKAM!O45</f>
        <v>0</v>
      </c>
      <c r="M47" s="109">
        <f>Свод_RJKAM!P45</f>
        <v>0</v>
      </c>
      <c r="N47" s="109">
        <f>Свод_RJKAM!Q45</f>
        <v>0</v>
      </c>
      <c r="O47" s="109">
        <f>Свод_RJKAM!R45</f>
        <v>0</v>
      </c>
      <c r="P47" s="109">
        <f>Свод_RJKAM!S45</f>
        <v>0</v>
      </c>
      <c r="Q47" s="108">
        <f>Свод_RJKAM!T45</f>
        <v>0</v>
      </c>
      <c r="R47" s="108"/>
      <c r="S47" s="108"/>
      <c r="T47" s="108"/>
      <c r="U47" s="108"/>
      <c r="V47" s="108">
        <f>Свод_RJKAM!V45</f>
        <v>0</v>
      </c>
      <c r="W47" s="108">
        <f>Свод_RJKAM!X45</f>
        <v>0</v>
      </c>
      <c r="X47" s="108">
        <f>Свод_RJKAM!Z45</f>
        <v>0</v>
      </c>
      <c r="Y47" s="108"/>
      <c r="Z47" s="108">
        <f>Свод_RJKAM!AC45</f>
        <v>0</v>
      </c>
      <c r="AA47" s="109">
        <f>Свод_RJKAM!AD45</f>
        <v>0</v>
      </c>
      <c r="AB47" s="109">
        <f>Свод_RJKAM!AE45</f>
        <v>0</v>
      </c>
      <c r="AC47" s="109">
        <f>Свод_RJKAM!AF45</f>
        <v>0</v>
      </c>
      <c r="AD47" s="109">
        <f>Свод_RJKAM!AG45</f>
        <v>0</v>
      </c>
      <c r="AE47" s="109">
        <f>Свод_RJKAM!AH45</f>
        <v>0</v>
      </c>
    </row>
    <row r="48" spans="1:31" ht="15.75" customHeight="1" x14ac:dyDescent="0.25">
      <c r="A48" s="105">
        <f t="shared" si="9"/>
        <v>7</v>
      </c>
      <c r="B48" s="106"/>
      <c r="C48" s="106" t="str">
        <f>Свод_RJKAM!E52</f>
        <v>Назмутдинов В.</v>
      </c>
      <c r="D48" s="107">
        <f>Свод_RJKAM!F52</f>
        <v>4</v>
      </c>
      <c r="E48" s="107">
        <f>Свод_RJKAM!G52</f>
        <v>0</v>
      </c>
      <c r="F48" s="107">
        <f>Свод_RJKAM!H52</f>
        <v>4</v>
      </c>
      <c r="G48" s="108">
        <f>Свод_RJKAM!I52</f>
        <v>0</v>
      </c>
      <c r="H48" s="108">
        <f>Свод_RJKAM!J52</f>
        <v>0</v>
      </c>
      <c r="I48" s="108">
        <f>Свод_RJKAM!K52</f>
        <v>0</v>
      </c>
      <c r="J48" s="108">
        <f>Свод_RJKAM!L52</f>
        <v>0</v>
      </c>
      <c r="K48" s="108">
        <f>Свод_RJKAM!M52</f>
        <v>0</v>
      </c>
      <c r="L48" s="109">
        <f>Свод_RJKAM!O52</f>
        <v>0</v>
      </c>
      <c r="M48" s="109">
        <f>Свод_RJKAM!P52</f>
        <v>0</v>
      </c>
      <c r="N48" s="109">
        <f>Свод_RJKAM!Q52</f>
        <v>0</v>
      </c>
      <c r="O48" s="109">
        <f>Свод_RJKAM!R52</f>
        <v>0</v>
      </c>
      <c r="P48" s="109">
        <f>Свод_RJKAM!S52</f>
        <v>0</v>
      </c>
      <c r="Q48" s="108">
        <f>Свод_RJKAM!T52</f>
        <v>0</v>
      </c>
      <c r="R48" s="108"/>
      <c r="S48" s="108"/>
      <c r="T48" s="108"/>
      <c r="U48" s="108"/>
      <c r="V48" s="108">
        <f>Свод_RJKAM!V52</f>
        <v>0</v>
      </c>
      <c r="W48" s="108">
        <f>Свод_RJKAM!X52</f>
        <v>0</v>
      </c>
      <c r="X48" s="108">
        <f>Свод_RJKAM!Z52</f>
        <v>0</v>
      </c>
      <c r="Y48" s="108"/>
      <c r="Z48" s="108">
        <f>Свод_RJKAM!AC52</f>
        <v>0</v>
      </c>
      <c r="AA48" s="109">
        <f>Свод_RJKAM!AD52</f>
        <v>0</v>
      </c>
      <c r="AB48" s="109">
        <f>Свод_RJKAM!AE52</f>
        <v>0</v>
      </c>
      <c r="AC48" s="109">
        <f>Свод_RJKAM!AF52</f>
        <v>0</v>
      </c>
      <c r="AD48" s="109">
        <f>Свод_RJKAM!AG52</f>
        <v>0</v>
      </c>
      <c r="AE48" s="109">
        <f>Свод_RJKAM!AH52</f>
        <v>0</v>
      </c>
    </row>
    <row r="49" spans="1:31" ht="15.75" customHeight="1" x14ac:dyDescent="0.25">
      <c r="A49" s="105">
        <f t="shared" si="9"/>
        <v>8</v>
      </c>
      <c r="B49" s="106"/>
      <c r="C49" s="106" t="str">
        <f>Свод_RJKAM!E59</f>
        <v>Иванов В.</v>
      </c>
      <c r="D49" s="107">
        <f>Свод_RJKAM!F59</f>
        <v>6</v>
      </c>
      <c r="E49" s="107">
        <f>Свод_RJKAM!G59</f>
        <v>0</v>
      </c>
      <c r="F49" s="107">
        <f>Свод_RJKAM!H59</f>
        <v>6</v>
      </c>
      <c r="G49" s="108">
        <f>Свод_RJKAM!I59</f>
        <v>0</v>
      </c>
      <c r="H49" s="108">
        <f>Свод_RJKAM!J59</f>
        <v>0</v>
      </c>
      <c r="I49" s="108">
        <f>Свод_RJKAM!K59</f>
        <v>0</v>
      </c>
      <c r="J49" s="108">
        <f>Свод_RJKAM!L59</f>
        <v>0</v>
      </c>
      <c r="K49" s="108">
        <f>Свод_RJKAM!M59</f>
        <v>0</v>
      </c>
      <c r="L49" s="109">
        <f>Свод_RJKAM!O59</f>
        <v>0</v>
      </c>
      <c r="M49" s="109">
        <f>Свод_RJKAM!P59</f>
        <v>0</v>
      </c>
      <c r="N49" s="109">
        <f>Свод_RJKAM!Q59</f>
        <v>0</v>
      </c>
      <c r="O49" s="109">
        <f>Свод_RJKAM!R59</f>
        <v>0</v>
      </c>
      <c r="P49" s="109">
        <f>Свод_RJKAM!S59</f>
        <v>0</v>
      </c>
      <c r="Q49" s="108">
        <f>Свод_RJKAM!T59</f>
        <v>0</v>
      </c>
      <c r="R49" s="108"/>
      <c r="S49" s="108"/>
      <c r="T49" s="108"/>
      <c r="U49" s="108"/>
      <c r="V49" s="108">
        <f>Свод_RJKAM!V59</f>
        <v>0</v>
      </c>
      <c r="W49" s="108">
        <f>Свод_RJKAM!X59</f>
        <v>0</v>
      </c>
      <c r="X49" s="108">
        <f>Свод_RJKAM!Z59</f>
        <v>0</v>
      </c>
      <c r="Y49" s="108"/>
      <c r="Z49" s="108">
        <f>Свод_RJKAM!AC59</f>
        <v>0</v>
      </c>
      <c r="AA49" s="109">
        <f>Свод_RJKAM!AD59</f>
        <v>0</v>
      </c>
      <c r="AB49" s="109">
        <f>Свод_RJKAM!AE59</f>
        <v>0</v>
      </c>
      <c r="AC49" s="109">
        <f>Свод_RJKAM!AF59</f>
        <v>0</v>
      </c>
      <c r="AD49" s="109">
        <f>Свод_RJKAM!AG59</f>
        <v>0</v>
      </c>
      <c r="AE49" s="109">
        <f>Свод_RJKAM!AH59</f>
        <v>0</v>
      </c>
    </row>
    <row r="50" spans="1:31" ht="15.75" customHeight="1" x14ac:dyDescent="0.25">
      <c r="A50" s="105">
        <f t="shared" si="9"/>
        <v>9</v>
      </c>
      <c r="B50" s="106"/>
      <c r="C50" s="106" t="str">
        <f>Свод_RJKAM!E66</f>
        <v>Тептина Д.</v>
      </c>
      <c r="D50" s="107">
        <f>Свод_RJKAM!F66</f>
        <v>2</v>
      </c>
      <c r="E50" s="107">
        <f>Свод_RJKAM!G66</f>
        <v>0</v>
      </c>
      <c r="F50" s="107">
        <f>Свод_RJKAM!H66</f>
        <v>2</v>
      </c>
      <c r="G50" s="108">
        <f>Свод_RJKAM!I66</f>
        <v>0</v>
      </c>
      <c r="H50" s="108">
        <f>Свод_RJKAM!J66</f>
        <v>0</v>
      </c>
      <c r="I50" s="108">
        <f>Свод_RJKAM!K66</f>
        <v>0</v>
      </c>
      <c r="J50" s="108">
        <f>Свод_RJKAM!L66</f>
        <v>0</v>
      </c>
      <c r="K50" s="108">
        <f>Свод_RJKAM!M66</f>
        <v>0</v>
      </c>
      <c r="L50" s="109">
        <f>Свод_RJKAM!O66</f>
        <v>0</v>
      </c>
      <c r="M50" s="109">
        <f>Свод_RJKAM!P66</f>
        <v>0</v>
      </c>
      <c r="N50" s="109">
        <f>Свод_RJKAM!Q66</f>
        <v>0</v>
      </c>
      <c r="O50" s="109">
        <f>Свод_RJKAM!R66</f>
        <v>0</v>
      </c>
      <c r="P50" s="109">
        <f>Свод_RJKAM!S66</f>
        <v>0</v>
      </c>
      <c r="Q50" s="108">
        <f>Свод_RJKAM!T66</f>
        <v>0</v>
      </c>
      <c r="R50" s="108"/>
      <c r="S50" s="108"/>
      <c r="T50" s="108"/>
      <c r="U50" s="108"/>
      <c r="V50" s="108">
        <f>Свод_RJKAM!V66</f>
        <v>0</v>
      </c>
      <c r="W50" s="108">
        <f>Свод_RJKAM!X66</f>
        <v>0</v>
      </c>
      <c r="X50" s="108">
        <f>Свод_RJKAM!Z66</f>
        <v>0</v>
      </c>
      <c r="Y50" s="108"/>
      <c r="Z50" s="108">
        <f>Свод_RJKAM!AC66</f>
        <v>0</v>
      </c>
      <c r="AA50" s="109">
        <f>Свод_RJKAM!AD66</f>
        <v>0</v>
      </c>
      <c r="AB50" s="109">
        <f>Свод_RJKAM!AE66</f>
        <v>0</v>
      </c>
      <c r="AC50" s="109">
        <f>Свод_RJKAM!AF66</f>
        <v>0</v>
      </c>
      <c r="AD50" s="109">
        <f>Свод_RJKAM!AG66</f>
        <v>0</v>
      </c>
      <c r="AE50" s="109">
        <f>Свод_RJKAM!AH66</f>
        <v>0</v>
      </c>
    </row>
    <row r="51" spans="1:31" ht="15.75" customHeight="1" x14ac:dyDescent="0.25">
      <c r="A51" s="105">
        <f t="shared" si="9"/>
        <v>10</v>
      </c>
      <c r="B51" s="106"/>
      <c r="C51" s="106" t="str">
        <f>Свод_RJKAM!E74</f>
        <v>Минхаеров А.</v>
      </c>
      <c r="D51" s="107">
        <f>Свод_RJKAM!F74</f>
        <v>3</v>
      </c>
      <c r="E51" s="107">
        <f>Свод_RJKAM!G74</f>
        <v>0</v>
      </c>
      <c r="F51" s="107">
        <f>Свод_RJKAM!H74</f>
        <v>3</v>
      </c>
      <c r="G51" s="108">
        <f>Свод_RJKAM!I74</f>
        <v>0</v>
      </c>
      <c r="H51" s="108">
        <f>Свод_RJKAM!J74</f>
        <v>0</v>
      </c>
      <c r="I51" s="108">
        <f>Свод_RJKAM!K74</f>
        <v>0</v>
      </c>
      <c r="J51" s="108">
        <f>Свод_RJKAM!L74</f>
        <v>0</v>
      </c>
      <c r="K51" s="108">
        <f>Свод_RJKAM!M74</f>
        <v>0</v>
      </c>
      <c r="L51" s="109">
        <f>Свод_RJKAM!O74</f>
        <v>0</v>
      </c>
      <c r="M51" s="109">
        <f>Свод_RJKAM!P74</f>
        <v>0</v>
      </c>
      <c r="N51" s="109">
        <f>Свод_RJKAM!Q74</f>
        <v>0</v>
      </c>
      <c r="O51" s="109">
        <f>Свод_RJKAM!R74</f>
        <v>0</v>
      </c>
      <c r="P51" s="109">
        <f>Свод_RJKAM!S74</f>
        <v>0</v>
      </c>
      <c r="Q51" s="108">
        <f>Свод_RJKAM!T74</f>
        <v>0</v>
      </c>
      <c r="R51" s="108"/>
      <c r="S51" s="108"/>
      <c r="T51" s="108"/>
      <c r="U51" s="108"/>
      <c r="V51" s="108">
        <f>Свод_RJKAM!V74</f>
        <v>0</v>
      </c>
      <c r="W51" s="108">
        <f>Свод_RJKAM!X74</f>
        <v>0</v>
      </c>
      <c r="X51" s="108">
        <f>Свод_RJKAM!Z74</f>
        <v>0</v>
      </c>
      <c r="Y51" s="108"/>
      <c r="Z51" s="108">
        <f>Свод_RJKAM!AC74</f>
        <v>0</v>
      </c>
      <c r="AA51" s="109">
        <f>Свод_RJKAM!AD74</f>
        <v>0</v>
      </c>
      <c r="AB51" s="109">
        <f>Свод_RJKAM!AE74</f>
        <v>0</v>
      </c>
      <c r="AC51" s="109">
        <f>Свод_RJKAM!AF74</f>
        <v>0</v>
      </c>
      <c r="AD51" s="109">
        <f>Свод_RJKAM!AG74</f>
        <v>0</v>
      </c>
      <c r="AE51" s="109">
        <f>Свод_RJKAM!AH74</f>
        <v>0</v>
      </c>
    </row>
    <row r="52" spans="1:31" ht="15.75" customHeight="1" x14ac:dyDescent="0.25">
      <c r="A52" s="105">
        <f t="shared" si="9"/>
        <v>11</v>
      </c>
      <c r="B52" s="106"/>
      <c r="C52" s="106" t="str">
        <f>Свод_RJKAM!E79</f>
        <v>Матвиец И.</v>
      </c>
      <c r="D52" s="107">
        <f>Свод_RJKAM!F79</f>
        <v>1</v>
      </c>
      <c r="E52" s="107">
        <f>Свод_RJKAM!G79</f>
        <v>0</v>
      </c>
      <c r="F52" s="107">
        <f>Свод_RJKAM!H79</f>
        <v>1</v>
      </c>
      <c r="G52" s="108">
        <f>Свод_RJKAM!I79</f>
        <v>0</v>
      </c>
      <c r="H52" s="108">
        <f>Свод_RJKAM!J79</f>
        <v>0</v>
      </c>
      <c r="I52" s="108">
        <f>Свод_RJKAM!K79</f>
        <v>0</v>
      </c>
      <c r="J52" s="108">
        <f>Свод_RJKAM!L79</f>
        <v>0</v>
      </c>
      <c r="K52" s="108">
        <f>Свод_RJKAM!M79</f>
        <v>0</v>
      </c>
      <c r="L52" s="109">
        <f>Свод_RJKAM!O79</f>
        <v>0</v>
      </c>
      <c r="M52" s="109">
        <f>Свод_RJKAM!P79</f>
        <v>0</v>
      </c>
      <c r="N52" s="109">
        <f>Свод_RJKAM!Q79</f>
        <v>0</v>
      </c>
      <c r="O52" s="109">
        <f>Свод_RJKAM!R79</f>
        <v>0</v>
      </c>
      <c r="P52" s="109">
        <f>Свод_RJKAM!S79</f>
        <v>0</v>
      </c>
      <c r="Q52" s="108">
        <f>Свод_RJKAM!T79</f>
        <v>0</v>
      </c>
      <c r="R52" s="108"/>
      <c r="S52" s="108"/>
      <c r="T52" s="108"/>
      <c r="U52" s="108"/>
      <c r="V52" s="108">
        <f>Свод_RJKAM!V79</f>
        <v>0</v>
      </c>
      <c r="W52" s="108">
        <f>Свод_RJKAM!X79</f>
        <v>0</v>
      </c>
      <c r="X52" s="108">
        <f>Свод_RJKAM!Z79</f>
        <v>0</v>
      </c>
      <c r="Y52" s="108"/>
      <c r="Z52" s="108">
        <f>Свод_RJKAM!AC79</f>
        <v>0</v>
      </c>
      <c r="AA52" s="109">
        <f>Свод_RJKAM!AD79</f>
        <v>0</v>
      </c>
      <c r="AB52" s="109">
        <f>Свод_RJKAM!AE79</f>
        <v>0</v>
      </c>
      <c r="AC52" s="109">
        <f>Свод_RJKAM!AF79</f>
        <v>0</v>
      </c>
      <c r="AD52" s="109">
        <f>Свод_RJKAM!AG79</f>
        <v>0</v>
      </c>
      <c r="AE52" s="109">
        <f>Свод_RJKAM!AH79</f>
        <v>0</v>
      </c>
    </row>
    <row r="53" spans="1:31" ht="15.75" customHeight="1" x14ac:dyDescent="0.25">
      <c r="A53" s="105">
        <f t="shared" si="9"/>
        <v>12</v>
      </c>
      <c r="B53" s="106"/>
      <c r="C53" s="106" t="str">
        <f>Свод_RJKAM!E86</f>
        <v>Самылин М.</v>
      </c>
      <c r="D53" s="107">
        <f>Свод_RJKAM!F86</f>
        <v>3</v>
      </c>
      <c r="E53" s="107">
        <f>Свод_RJKAM!G86</f>
        <v>0</v>
      </c>
      <c r="F53" s="107">
        <f>Свод_RJKAM!H86</f>
        <v>3</v>
      </c>
      <c r="G53" s="108">
        <f>Свод_RJKAM!I86</f>
        <v>0</v>
      </c>
      <c r="H53" s="108">
        <f>Свод_RJKAM!J86</f>
        <v>0</v>
      </c>
      <c r="I53" s="108">
        <f>Свод_RJKAM!K86</f>
        <v>0</v>
      </c>
      <c r="J53" s="108">
        <f>Свод_RJKAM!L86</f>
        <v>0</v>
      </c>
      <c r="K53" s="108">
        <f>Свод_RJKAM!M86</f>
        <v>0</v>
      </c>
      <c r="L53" s="109">
        <f>Свод_RJKAM!O86</f>
        <v>0</v>
      </c>
      <c r="M53" s="109">
        <f>Свод_RJKAM!P86</f>
        <v>0</v>
      </c>
      <c r="N53" s="109">
        <f>Свод_RJKAM!Q86</f>
        <v>0</v>
      </c>
      <c r="O53" s="109">
        <f>Свод_RJKAM!R86</f>
        <v>0</v>
      </c>
      <c r="P53" s="109">
        <f>Свод_RJKAM!S86</f>
        <v>0</v>
      </c>
      <c r="Q53" s="108">
        <f>Свод_RJKAM!T86</f>
        <v>0</v>
      </c>
      <c r="R53" s="108"/>
      <c r="S53" s="108"/>
      <c r="T53" s="108"/>
      <c r="U53" s="108"/>
      <c r="V53" s="108">
        <f>Свод_RJKAM!V86</f>
        <v>0</v>
      </c>
      <c r="W53" s="108">
        <f>Свод_RJKAM!X86</f>
        <v>0</v>
      </c>
      <c r="X53" s="108">
        <f>Свод_RJKAM!Z86</f>
        <v>0</v>
      </c>
      <c r="Y53" s="108"/>
      <c r="Z53" s="108">
        <f>Свод_RJKAM!AC86</f>
        <v>0</v>
      </c>
      <c r="AA53" s="109">
        <f>Свод_RJKAM!AD86</f>
        <v>0</v>
      </c>
      <c r="AB53" s="109">
        <f>Свод_RJKAM!AE86</f>
        <v>0</v>
      </c>
      <c r="AC53" s="109">
        <f>Свод_RJKAM!AF86</f>
        <v>0</v>
      </c>
      <c r="AD53" s="109">
        <f>Свод_RJKAM!AG86</f>
        <v>0</v>
      </c>
      <c r="AE53" s="109">
        <f>Свод_RJKAM!AH86</f>
        <v>0</v>
      </c>
    </row>
    <row r="54" spans="1:31" ht="15.75" customHeight="1" x14ac:dyDescent="0.25">
      <c r="A54" s="115">
        <v>5</v>
      </c>
      <c r="B54" s="115"/>
      <c r="C54" s="115" t="s">
        <v>85</v>
      </c>
      <c r="D54" s="116">
        <f>SUM(D55:D64)</f>
        <v>34</v>
      </c>
      <c r="E54" s="116">
        <f>SUM(E55:E64)</f>
        <v>0</v>
      </c>
      <c r="F54" s="116">
        <f>SUM(F55:F64)</f>
        <v>34</v>
      </c>
      <c r="G54" s="117">
        <f>AVERAGE(G63:G64,G55:G61)</f>
        <v>0</v>
      </c>
      <c r="H54" s="117">
        <f>AVERAGE(H63:H64,H60:H61,H55:H58)</f>
        <v>0</v>
      </c>
      <c r="I54" s="117">
        <f>AVERAGE(I62:I64,I59:I60,I55:I57)</f>
        <v>0</v>
      </c>
      <c r="J54" s="117">
        <f>AVERAGE(J63,J59:J61,J55:J57)</f>
        <v>0</v>
      </c>
      <c r="K54" s="117"/>
      <c r="L54" s="118"/>
      <c r="M54" s="118"/>
      <c r="N54" s="118"/>
      <c r="O54" s="118"/>
      <c r="P54" s="118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8"/>
      <c r="AB54" s="118"/>
      <c r="AC54" s="118"/>
      <c r="AD54" s="118"/>
      <c r="AE54" s="118"/>
    </row>
    <row r="55" spans="1:31" ht="15.75" customHeight="1" x14ac:dyDescent="0.25">
      <c r="A55" s="100">
        <v>1</v>
      </c>
      <c r="B55" s="101"/>
      <c r="C55" s="101" t="str">
        <f>Свод_RJKAM!E9</f>
        <v>Беспятов В.</v>
      </c>
      <c r="D55" s="102">
        <f>Свод_RJKAM!F9</f>
        <v>2</v>
      </c>
      <c r="E55" s="102">
        <f>Свод_RJKAM!G9</f>
        <v>0</v>
      </c>
      <c r="F55" s="102">
        <f>Свод_RJKAM!H9</f>
        <v>2</v>
      </c>
      <c r="G55" s="103">
        <f>Свод_RJKAM!I9</f>
        <v>0</v>
      </c>
      <c r="H55" s="103">
        <f>Свод_RJKAM!J9</f>
        <v>0</v>
      </c>
      <c r="I55" s="103">
        <f>Свод_RJKAM!K9</f>
        <v>0</v>
      </c>
      <c r="J55" s="103">
        <f>Свод_RJKAM!L9</f>
        <v>0</v>
      </c>
      <c r="K55" s="103">
        <f>Свод_RJKAM!M9</f>
        <v>0</v>
      </c>
      <c r="L55" s="104">
        <f>Свод_RJKAM!O9</f>
        <v>0</v>
      </c>
      <c r="M55" s="104">
        <f>Свод_RJKAM!P9</f>
        <v>0</v>
      </c>
      <c r="N55" s="104">
        <f>Свод_RJKAM!Q9</f>
        <v>0</v>
      </c>
      <c r="O55" s="104">
        <f>Свод_RJKAM!R9</f>
        <v>0</v>
      </c>
      <c r="P55" s="104">
        <f>Свод_RJKAM!S9</f>
        <v>0</v>
      </c>
      <c r="Q55" s="103">
        <f>Свод_RJKAM!T9</f>
        <v>0</v>
      </c>
      <c r="R55" s="103"/>
      <c r="S55" s="103"/>
      <c r="T55" s="103"/>
      <c r="U55" s="103"/>
      <c r="V55" s="103">
        <f>Свод_RJKAM!V9</f>
        <v>0</v>
      </c>
      <c r="W55" s="103">
        <f>Свод_RJKAM!X9</f>
        <v>0</v>
      </c>
      <c r="X55" s="103">
        <f>Свод_RJKAM!Z9</f>
        <v>0</v>
      </c>
      <c r="Y55" s="103"/>
      <c r="Z55" s="103">
        <f>Свод_RJKAM!AC9</f>
        <v>0</v>
      </c>
      <c r="AA55" s="104">
        <f>Свод_RJKAM!AD9</f>
        <v>0</v>
      </c>
      <c r="AB55" s="104">
        <f>Свод_RJKAM!AE9</f>
        <v>0</v>
      </c>
      <c r="AC55" s="104">
        <f>Свод_RJKAM!AF9</f>
        <v>0</v>
      </c>
      <c r="AD55" s="104">
        <f>Свод_RJKAM!AG9</f>
        <v>0</v>
      </c>
      <c r="AE55" s="104">
        <f>Свод_RJKAM!AH9</f>
        <v>0</v>
      </c>
    </row>
    <row r="56" spans="1:31" ht="15.75" customHeight="1" x14ac:dyDescent="0.25">
      <c r="A56" s="105">
        <f>A55+1</f>
        <v>2</v>
      </c>
      <c r="B56" s="106"/>
      <c r="C56" s="106" t="str">
        <f>Свод_RJKAM!E15</f>
        <v>Белова Н.</v>
      </c>
      <c r="D56" s="107">
        <f>Свод_RJKAM!F15</f>
        <v>1</v>
      </c>
      <c r="E56" s="107">
        <f>Свод_RJKAM!G15</f>
        <v>0</v>
      </c>
      <c r="F56" s="107">
        <f>Свод_RJKAM!H15</f>
        <v>1</v>
      </c>
      <c r="G56" s="108">
        <f>Свод_RJKAM!I15</f>
        <v>0</v>
      </c>
      <c r="H56" s="108">
        <f>Свод_RJKAM!J15</f>
        <v>0</v>
      </c>
      <c r="I56" s="108">
        <f>Свод_RJKAM!K15</f>
        <v>0</v>
      </c>
      <c r="J56" s="108">
        <f>Свод_RJKAM!L15</f>
        <v>0</v>
      </c>
      <c r="K56" s="108">
        <f>Свод_RJKAM!M15</f>
        <v>0</v>
      </c>
      <c r="L56" s="109">
        <f>Свод_RJKAM!O15</f>
        <v>0</v>
      </c>
      <c r="M56" s="109">
        <f>Свод_RJKAM!P15</f>
        <v>0</v>
      </c>
      <c r="N56" s="109">
        <f>Свод_RJKAM!Q15</f>
        <v>0</v>
      </c>
      <c r="O56" s="109">
        <f>Свод_RJKAM!R15</f>
        <v>0</v>
      </c>
      <c r="P56" s="109">
        <f>Свод_RJKAM!S15</f>
        <v>0</v>
      </c>
      <c r="Q56" s="108">
        <f>Свод_RJKAM!T15</f>
        <v>0</v>
      </c>
      <c r="R56" s="108"/>
      <c r="S56" s="108"/>
      <c r="T56" s="108"/>
      <c r="U56" s="108"/>
      <c r="V56" s="108">
        <f>Свод_RJKAM!V15</f>
        <v>0</v>
      </c>
      <c r="W56" s="108">
        <f>Свод_RJKAM!X15</f>
        <v>0</v>
      </c>
      <c r="X56" s="108">
        <f>Свод_RJKAM!Z15</f>
        <v>0</v>
      </c>
      <c r="Y56" s="108"/>
      <c r="Z56" s="108">
        <f>Свод_RJKAM!AC15</f>
        <v>0</v>
      </c>
      <c r="AA56" s="109">
        <f>Свод_RJKAM!AD15</f>
        <v>0</v>
      </c>
      <c r="AB56" s="109">
        <f>Свод_RJKAM!AE15</f>
        <v>0</v>
      </c>
      <c r="AC56" s="109">
        <f>Свод_RJKAM!AF15</f>
        <v>0</v>
      </c>
      <c r="AD56" s="109">
        <f>Свод_RJKAM!AG15</f>
        <v>0</v>
      </c>
      <c r="AE56" s="109">
        <f>Свод_RJKAM!AH15</f>
        <v>0</v>
      </c>
    </row>
    <row r="57" spans="1:31" ht="15.75" customHeight="1" x14ac:dyDescent="0.25">
      <c r="A57" s="105">
        <f t="shared" ref="A57:A64" si="10">A56+1</f>
        <v>3</v>
      </c>
      <c r="B57" s="106"/>
      <c r="C57" s="106" t="str">
        <f>Свод_RJKAM!E31</f>
        <v>Штанг Е.</v>
      </c>
      <c r="D57" s="107">
        <f>Свод_RJKAM!F31</f>
        <v>9</v>
      </c>
      <c r="E57" s="107">
        <f>Свод_RJKAM!G31</f>
        <v>0</v>
      </c>
      <c r="F57" s="107">
        <f>Свод_RJKAM!H31</f>
        <v>9</v>
      </c>
      <c r="G57" s="108">
        <f>Свод_RJKAM!I31</f>
        <v>0</v>
      </c>
      <c r="H57" s="108">
        <f>Свод_RJKAM!J31</f>
        <v>0</v>
      </c>
      <c r="I57" s="108">
        <f>Свод_RJKAM!K31</f>
        <v>0</v>
      </c>
      <c r="J57" s="108">
        <f>Свод_RJKAM!L31</f>
        <v>0</v>
      </c>
      <c r="K57" s="108">
        <f>Свод_RJKAM!M31</f>
        <v>0</v>
      </c>
      <c r="L57" s="109">
        <f>Свод_RJKAM!O31</f>
        <v>0</v>
      </c>
      <c r="M57" s="109">
        <f>Свод_RJKAM!P31</f>
        <v>0</v>
      </c>
      <c r="N57" s="109">
        <f>Свод_RJKAM!Q31</f>
        <v>0</v>
      </c>
      <c r="O57" s="109">
        <f>Свод_RJKAM!R31</f>
        <v>0</v>
      </c>
      <c r="P57" s="109">
        <f>Свод_RJKAM!S31</f>
        <v>0</v>
      </c>
      <c r="Q57" s="108">
        <f>Свод_RJKAM!T31</f>
        <v>0</v>
      </c>
      <c r="R57" s="108"/>
      <c r="S57" s="108"/>
      <c r="T57" s="108"/>
      <c r="U57" s="108"/>
      <c r="V57" s="108">
        <f>Свод_RJKAM!V31</f>
        <v>0</v>
      </c>
      <c r="W57" s="108">
        <f>Свод_RJKAM!X31</f>
        <v>0</v>
      </c>
      <c r="X57" s="108">
        <f>Свод_RJKAM!Z31</f>
        <v>0</v>
      </c>
      <c r="Y57" s="108"/>
      <c r="Z57" s="108">
        <f>Свод_RJKAM!AC31</f>
        <v>0</v>
      </c>
      <c r="AA57" s="109">
        <f>Свод_RJKAM!AD31</f>
        <v>0</v>
      </c>
      <c r="AB57" s="109">
        <f>Свод_RJKAM!AE31</f>
        <v>0</v>
      </c>
      <c r="AC57" s="109">
        <f>Свод_RJKAM!AF31</f>
        <v>0</v>
      </c>
      <c r="AD57" s="109">
        <f>Свод_RJKAM!AG31</f>
        <v>0</v>
      </c>
      <c r="AE57" s="109">
        <f>Свод_RJKAM!AH31</f>
        <v>0</v>
      </c>
    </row>
    <row r="58" spans="1:31" ht="15.75" customHeight="1" x14ac:dyDescent="0.25">
      <c r="A58" s="105">
        <f t="shared" si="10"/>
        <v>4</v>
      </c>
      <c r="B58" s="106"/>
      <c r="C58" s="106" t="str">
        <f>Свод_RJKAM!E40</f>
        <v>Ворновской Э.</v>
      </c>
      <c r="D58" s="107">
        <f>Свод_RJKAM!F40</f>
        <v>2</v>
      </c>
      <c r="E58" s="107">
        <f>Свод_RJKAM!G40</f>
        <v>0</v>
      </c>
      <c r="F58" s="107">
        <f>Свод_RJKAM!H40</f>
        <v>2</v>
      </c>
      <c r="G58" s="108">
        <f>Свод_RJKAM!I40</f>
        <v>0</v>
      </c>
      <c r="H58" s="108">
        <f>Свод_RJKAM!J40</f>
        <v>0</v>
      </c>
      <c r="I58" s="108">
        <f>Свод_RJKAM!K40</f>
        <v>0</v>
      </c>
      <c r="J58" s="108">
        <f>Свод_RJKAM!L40</f>
        <v>0</v>
      </c>
      <c r="K58" s="108">
        <f>Свод_RJKAM!M40</f>
        <v>0</v>
      </c>
      <c r="L58" s="109">
        <f>Свод_RJKAM!O40</f>
        <v>0</v>
      </c>
      <c r="M58" s="109">
        <f>Свод_RJKAM!P40</f>
        <v>0</v>
      </c>
      <c r="N58" s="109">
        <f>Свод_RJKAM!Q40</f>
        <v>0</v>
      </c>
      <c r="O58" s="109">
        <f>Свод_RJKAM!R40</f>
        <v>0</v>
      </c>
      <c r="P58" s="109">
        <f>Свод_RJKAM!S40</f>
        <v>0</v>
      </c>
      <c r="Q58" s="108">
        <f>Свод_RJKAM!T40</f>
        <v>0</v>
      </c>
      <c r="R58" s="108"/>
      <c r="S58" s="108"/>
      <c r="T58" s="108"/>
      <c r="U58" s="108"/>
      <c r="V58" s="108">
        <f>Свод_RJKAM!V40</f>
        <v>0</v>
      </c>
      <c r="W58" s="108">
        <f>Свод_RJKAM!X40</f>
        <v>0</v>
      </c>
      <c r="X58" s="108">
        <f>Свод_RJKAM!Z40</f>
        <v>0</v>
      </c>
      <c r="Y58" s="108"/>
      <c r="Z58" s="108">
        <f>Свод_RJKAM!AC40</f>
        <v>0</v>
      </c>
      <c r="AA58" s="109">
        <f>Свод_RJKAM!AD40</f>
        <v>0</v>
      </c>
      <c r="AB58" s="109">
        <f>Свод_RJKAM!AE40</f>
        <v>0</v>
      </c>
      <c r="AC58" s="109">
        <f>Свод_RJKAM!AF40</f>
        <v>0</v>
      </c>
      <c r="AD58" s="109">
        <f>Свод_RJKAM!AG40</f>
        <v>0</v>
      </c>
      <c r="AE58" s="109">
        <f>Свод_RJKAM!AH40</f>
        <v>0</v>
      </c>
    </row>
    <row r="59" spans="1:31" ht="15.75" customHeight="1" x14ac:dyDescent="0.25">
      <c r="A59" s="105">
        <f t="shared" si="10"/>
        <v>5</v>
      </c>
      <c r="B59" s="106"/>
      <c r="C59" s="106" t="str">
        <f>Свод_RJKAM!E47</f>
        <v>Галкина В.</v>
      </c>
      <c r="D59" s="107">
        <f>Свод_RJKAM!F47</f>
        <v>5</v>
      </c>
      <c r="E59" s="107">
        <f>Свод_RJKAM!G47</f>
        <v>0</v>
      </c>
      <c r="F59" s="107">
        <f>Свод_RJKAM!H47</f>
        <v>5</v>
      </c>
      <c r="G59" s="108">
        <f>Свод_RJKAM!I47</f>
        <v>0</v>
      </c>
      <c r="H59" s="108">
        <f>Свод_RJKAM!J47</f>
        <v>0</v>
      </c>
      <c r="I59" s="108">
        <f>Свод_RJKAM!K47</f>
        <v>0</v>
      </c>
      <c r="J59" s="108">
        <f>Свод_RJKAM!L47</f>
        <v>0</v>
      </c>
      <c r="K59" s="108">
        <f>Свод_RJKAM!M47</f>
        <v>0</v>
      </c>
      <c r="L59" s="109">
        <f>Свод_RJKAM!O47</f>
        <v>0</v>
      </c>
      <c r="M59" s="109">
        <f>Свод_RJKAM!P47</f>
        <v>0</v>
      </c>
      <c r="N59" s="109">
        <f>Свод_RJKAM!Q47</f>
        <v>0</v>
      </c>
      <c r="O59" s="109">
        <f>Свод_RJKAM!R47</f>
        <v>0</v>
      </c>
      <c r="P59" s="109">
        <f>Свод_RJKAM!S47</f>
        <v>0</v>
      </c>
      <c r="Q59" s="108">
        <f>Свод_RJKAM!T47</f>
        <v>0</v>
      </c>
      <c r="R59" s="108"/>
      <c r="S59" s="108"/>
      <c r="T59" s="108"/>
      <c r="U59" s="108"/>
      <c r="V59" s="108">
        <f>Свод_RJKAM!V47</f>
        <v>0</v>
      </c>
      <c r="W59" s="108">
        <f>Свод_RJKAM!X47</f>
        <v>0</v>
      </c>
      <c r="X59" s="108">
        <f>Свод_RJKAM!Z47</f>
        <v>0</v>
      </c>
      <c r="Y59" s="108"/>
      <c r="Z59" s="108">
        <f>Свод_RJKAM!AC47</f>
        <v>0</v>
      </c>
      <c r="AA59" s="109">
        <f>Свод_RJKAM!AD47</f>
        <v>0</v>
      </c>
      <c r="AB59" s="109">
        <f>Свод_RJKAM!AE47</f>
        <v>0</v>
      </c>
      <c r="AC59" s="109">
        <f>Свод_RJKAM!AF47</f>
        <v>0</v>
      </c>
      <c r="AD59" s="109">
        <f>Свод_RJKAM!AG47</f>
        <v>0</v>
      </c>
      <c r="AE59" s="109">
        <f>Свод_RJKAM!AH47</f>
        <v>0</v>
      </c>
    </row>
    <row r="60" spans="1:31" ht="15.75" customHeight="1" x14ac:dyDescent="0.25">
      <c r="A60" s="105">
        <f t="shared" si="10"/>
        <v>6</v>
      </c>
      <c r="B60" s="106"/>
      <c r="C60" s="106" t="str">
        <f>Свод_RJKAM!E54</f>
        <v>Назмутдинов В.</v>
      </c>
      <c r="D60" s="107">
        <f>Свод_RJKAM!F54</f>
        <v>2</v>
      </c>
      <c r="E60" s="107">
        <f>Свод_RJKAM!G54</f>
        <v>0</v>
      </c>
      <c r="F60" s="107">
        <f>Свод_RJKAM!H54</f>
        <v>2</v>
      </c>
      <c r="G60" s="108">
        <f>Свод_RJKAM!I54</f>
        <v>0</v>
      </c>
      <c r="H60" s="108">
        <f>Свод_RJKAM!J54</f>
        <v>0</v>
      </c>
      <c r="I60" s="108">
        <f>Свод_RJKAM!K54</f>
        <v>0</v>
      </c>
      <c r="J60" s="108">
        <f>Свод_RJKAM!L54</f>
        <v>0</v>
      </c>
      <c r="K60" s="108">
        <f>Свод_RJKAM!M54</f>
        <v>0</v>
      </c>
      <c r="L60" s="109">
        <f>Свод_RJKAM!O54</f>
        <v>0</v>
      </c>
      <c r="M60" s="109">
        <f>Свод_RJKAM!P54</f>
        <v>0</v>
      </c>
      <c r="N60" s="109">
        <f>Свод_RJKAM!Q54</f>
        <v>0</v>
      </c>
      <c r="O60" s="109">
        <f>Свод_RJKAM!R54</f>
        <v>0</v>
      </c>
      <c r="P60" s="109">
        <f>Свод_RJKAM!S54</f>
        <v>0</v>
      </c>
      <c r="Q60" s="108">
        <f>Свод_RJKAM!T54</f>
        <v>0</v>
      </c>
      <c r="R60" s="108"/>
      <c r="S60" s="108"/>
      <c r="T60" s="108"/>
      <c r="U60" s="108"/>
      <c r="V60" s="108">
        <f>Свод_RJKAM!V54</f>
        <v>0</v>
      </c>
      <c r="W60" s="108">
        <f>Свод_RJKAM!X54</f>
        <v>0</v>
      </c>
      <c r="X60" s="108">
        <f>Свод_RJKAM!Z54</f>
        <v>0</v>
      </c>
      <c r="Y60" s="108"/>
      <c r="Z60" s="108">
        <f>Свод_RJKAM!AC54</f>
        <v>0</v>
      </c>
      <c r="AA60" s="109">
        <f>Свод_RJKAM!AD54</f>
        <v>0</v>
      </c>
      <c r="AB60" s="109">
        <f>Свод_RJKAM!AE54</f>
        <v>0</v>
      </c>
      <c r="AC60" s="109">
        <f>Свод_RJKAM!AF54</f>
        <v>0</v>
      </c>
      <c r="AD60" s="109">
        <f>Свод_RJKAM!AG54</f>
        <v>0</v>
      </c>
      <c r="AE60" s="109">
        <f>Свод_RJKAM!AH54</f>
        <v>0</v>
      </c>
    </row>
    <row r="61" spans="1:31" ht="15.75" customHeight="1" x14ac:dyDescent="0.25">
      <c r="A61" s="105">
        <f t="shared" si="10"/>
        <v>7</v>
      </c>
      <c r="B61" s="106"/>
      <c r="C61" s="106" t="str">
        <f>Свод_RJKAM!E61</f>
        <v>Иванов В.</v>
      </c>
      <c r="D61" s="107">
        <f>Свод_RJKAM!F61</f>
        <v>4</v>
      </c>
      <c r="E61" s="107">
        <f>Свод_RJKAM!G61</f>
        <v>0</v>
      </c>
      <c r="F61" s="107">
        <f>Свод_RJKAM!H61</f>
        <v>4</v>
      </c>
      <c r="G61" s="108">
        <f>Свод_RJKAM!I61</f>
        <v>0</v>
      </c>
      <c r="H61" s="108">
        <f>Свод_RJKAM!J61</f>
        <v>0</v>
      </c>
      <c r="I61" s="108">
        <f>Свод_RJKAM!K61</f>
        <v>0</v>
      </c>
      <c r="J61" s="108">
        <f>Свод_RJKAM!L61</f>
        <v>0</v>
      </c>
      <c r="K61" s="108">
        <f>Свод_RJKAM!M61</f>
        <v>0</v>
      </c>
      <c r="L61" s="109">
        <f>Свод_RJKAM!O61</f>
        <v>0</v>
      </c>
      <c r="M61" s="109">
        <f>Свод_RJKAM!P61</f>
        <v>0</v>
      </c>
      <c r="N61" s="109">
        <f>Свод_RJKAM!Q61</f>
        <v>0</v>
      </c>
      <c r="O61" s="109">
        <f>Свод_RJKAM!R61</f>
        <v>0</v>
      </c>
      <c r="P61" s="109">
        <f>Свод_RJKAM!S61</f>
        <v>0</v>
      </c>
      <c r="Q61" s="108">
        <f>Свод_RJKAM!T61</f>
        <v>0</v>
      </c>
      <c r="R61" s="108"/>
      <c r="S61" s="108"/>
      <c r="T61" s="108"/>
      <c r="U61" s="108"/>
      <c r="V61" s="108">
        <f>Свод_RJKAM!V61</f>
        <v>0</v>
      </c>
      <c r="W61" s="108">
        <f>Свод_RJKAM!X61</f>
        <v>0</v>
      </c>
      <c r="X61" s="108">
        <f>Свод_RJKAM!Z61</f>
        <v>0</v>
      </c>
      <c r="Y61" s="108"/>
      <c r="Z61" s="108">
        <f>Свод_RJKAM!AC61</f>
        <v>0</v>
      </c>
      <c r="AA61" s="109">
        <f>Свод_RJKAM!AD61</f>
        <v>0</v>
      </c>
      <c r="AB61" s="109">
        <f>Свод_RJKAM!AE61</f>
        <v>0</v>
      </c>
      <c r="AC61" s="109">
        <f>Свод_RJKAM!AF61</f>
        <v>0</v>
      </c>
      <c r="AD61" s="109">
        <f>Свод_RJKAM!AG61</f>
        <v>0</v>
      </c>
      <c r="AE61" s="109">
        <f>Свод_RJKAM!AH61</f>
        <v>0</v>
      </c>
    </row>
    <row r="62" spans="1:31" ht="15.75" customHeight="1" x14ac:dyDescent="0.25">
      <c r="A62" s="105">
        <f t="shared" si="10"/>
        <v>8</v>
      </c>
      <c r="B62" s="106"/>
      <c r="C62" s="106" t="str">
        <f>Свод_RJKAM!E68</f>
        <v>Тептина Д.</v>
      </c>
      <c r="D62" s="107">
        <f>Свод_RJKAM!F68</f>
        <v>2</v>
      </c>
      <c r="E62" s="107">
        <f>Свод_RJKAM!G68</f>
        <v>0</v>
      </c>
      <c r="F62" s="107">
        <f>Свод_RJKAM!H68</f>
        <v>2</v>
      </c>
      <c r="G62" s="108">
        <f>Свод_RJKAM!I68</f>
        <v>0</v>
      </c>
      <c r="H62" s="108">
        <f>Свод_RJKAM!J68</f>
        <v>0</v>
      </c>
      <c r="I62" s="108">
        <f>Свод_RJKAM!K68</f>
        <v>0</v>
      </c>
      <c r="J62" s="108">
        <f>Свод_RJKAM!L68</f>
        <v>0</v>
      </c>
      <c r="K62" s="108">
        <f>Свод_RJKAM!M68</f>
        <v>0</v>
      </c>
      <c r="L62" s="109">
        <f>Свод_RJKAM!O68</f>
        <v>0</v>
      </c>
      <c r="M62" s="109">
        <f>Свод_RJKAM!P68</f>
        <v>0</v>
      </c>
      <c r="N62" s="109">
        <f>Свод_RJKAM!Q68</f>
        <v>0</v>
      </c>
      <c r="O62" s="109">
        <f>Свод_RJKAM!R68</f>
        <v>0</v>
      </c>
      <c r="P62" s="109">
        <f>Свод_RJKAM!S68</f>
        <v>0</v>
      </c>
      <c r="Q62" s="108">
        <f>Свод_RJKAM!T68</f>
        <v>0</v>
      </c>
      <c r="R62" s="108"/>
      <c r="S62" s="108"/>
      <c r="T62" s="108"/>
      <c r="U62" s="108"/>
      <c r="V62" s="108">
        <f>Свод_RJKAM!V68</f>
        <v>0</v>
      </c>
      <c r="W62" s="108">
        <f>Свод_RJKAM!X68</f>
        <v>0</v>
      </c>
      <c r="X62" s="108">
        <f>Свод_RJKAM!Z68</f>
        <v>0</v>
      </c>
      <c r="Y62" s="108"/>
      <c r="Z62" s="108">
        <f>Свод_RJKAM!AC68</f>
        <v>0</v>
      </c>
      <c r="AA62" s="109">
        <f>Свод_RJKAM!AD68</f>
        <v>0</v>
      </c>
      <c r="AB62" s="109">
        <f>Свод_RJKAM!AE68</f>
        <v>0</v>
      </c>
      <c r="AC62" s="109">
        <f>Свод_RJKAM!AF68</f>
        <v>0</v>
      </c>
      <c r="AD62" s="109">
        <f>Свод_RJKAM!AG68</f>
        <v>0</v>
      </c>
      <c r="AE62" s="109">
        <f>Свод_RJKAM!AH68</f>
        <v>0</v>
      </c>
    </row>
    <row r="63" spans="1:31" ht="15.75" customHeight="1" x14ac:dyDescent="0.25">
      <c r="A63" s="105">
        <f t="shared" si="10"/>
        <v>9</v>
      </c>
      <c r="B63" s="106"/>
      <c r="C63" s="106" t="str">
        <f>Свод_RJKAM!E80</f>
        <v>Матвиец И.</v>
      </c>
      <c r="D63" s="107">
        <f>Свод_RJKAM!F80</f>
        <v>2</v>
      </c>
      <c r="E63" s="107">
        <f>Свод_RJKAM!G80</f>
        <v>0</v>
      </c>
      <c r="F63" s="107">
        <f>Свод_RJKAM!H80</f>
        <v>2</v>
      </c>
      <c r="G63" s="108">
        <f>Свод_RJKAM!I80</f>
        <v>0</v>
      </c>
      <c r="H63" s="108">
        <f>Свод_RJKAM!J80</f>
        <v>0</v>
      </c>
      <c r="I63" s="108">
        <f>Свод_RJKAM!K80</f>
        <v>0</v>
      </c>
      <c r="J63" s="108">
        <f>Свод_RJKAM!L80</f>
        <v>0</v>
      </c>
      <c r="K63" s="108">
        <f>Свод_RJKAM!M80</f>
        <v>0</v>
      </c>
      <c r="L63" s="108">
        <f>Свод_RJKAM!O80</f>
        <v>0</v>
      </c>
      <c r="M63" s="108">
        <f>Свод_RJKAM!P80</f>
        <v>0</v>
      </c>
      <c r="N63" s="108">
        <f>Свод_RJKAM!Q80</f>
        <v>0</v>
      </c>
      <c r="O63" s="108">
        <f>Свод_RJKAM!R80</f>
        <v>0</v>
      </c>
      <c r="P63" s="108">
        <f>Свод_RJKAM!S80</f>
        <v>0</v>
      </c>
      <c r="Q63" s="108">
        <f>Свод_RJKAM!T80</f>
        <v>0</v>
      </c>
      <c r="R63" s="108"/>
      <c r="S63" s="108"/>
      <c r="T63" s="108"/>
      <c r="U63" s="108"/>
      <c r="V63" s="108">
        <f>Свод_RJKAM!V80</f>
        <v>0</v>
      </c>
      <c r="W63" s="108">
        <f>Свод_RJKAM!X80</f>
        <v>0</v>
      </c>
      <c r="X63" s="108">
        <f>Свод_RJKAM!Z80</f>
        <v>0</v>
      </c>
      <c r="Y63" s="108"/>
      <c r="Z63" s="108">
        <f>Свод_RJKAM!AC80</f>
        <v>0</v>
      </c>
      <c r="AA63" s="108">
        <f>Свод_RJKAM!AD80</f>
        <v>0</v>
      </c>
      <c r="AB63" s="108">
        <f>Свод_RJKAM!AE80</f>
        <v>0</v>
      </c>
      <c r="AC63" s="108">
        <f>Свод_RJKAM!AF80</f>
        <v>0</v>
      </c>
      <c r="AD63" s="108">
        <f>Свод_RJKAM!AG80</f>
        <v>0</v>
      </c>
      <c r="AE63" s="108">
        <f>Свод_RJKAM!AH80</f>
        <v>0</v>
      </c>
    </row>
    <row r="64" spans="1:31" ht="15.75" customHeight="1" x14ac:dyDescent="0.25">
      <c r="A64" s="119">
        <f t="shared" si="10"/>
        <v>10</v>
      </c>
      <c r="B64" s="110"/>
      <c r="C64" s="110" t="str">
        <f>Свод_RJKAM!E88</f>
        <v>Самылин М.</v>
      </c>
      <c r="D64" s="111">
        <f>Свод_RJKAM!F88</f>
        <v>5</v>
      </c>
      <c r="E64" s="111">
        <f>Свод_RJKAM!G88</f>
        <v>0</v>
      </c>
      <c r="F64" s="111">
        <f>Свод_RJKAM!H88</f>
        <v>5</v>
      </c>
      <c r="G64" s="112">
        <f>Свод_RJKAM!I88</f>
        <v>0</v>
      </c>
      <c r="H64" s="112">
        <f>Свод_RJKAM!J88</f>
        <v>0</v>
      </c>
      <c r="I64" s="112">
        <f>Свод_RJKAM!K88</f>
        <v>0</v>
      </c>
      <c r="J64" s="112">
        <f>Свод_RJKAM!L88</f>
        <v>0</v>
      </c>
      <c r="K64" s="112">
        <f>Свод_RJKAM!M88</f>
        <v>0</v>
      </c>
      <c r="L64" s="113">
        <f>Свод_RJKAM!O88</f>
        <v>0</v>
      </c>
      <c r="M64" s="113">
        <f>Свод_RJKAM!P88</f>
        <v>0</v>
      </c>
      <c r="N64" s="114">
        <f>Свод_RJKAM!Q88</f>
        <v>0</v>
      </c>
      <c r="O64" s="114">
        <f>Свод_RJKAM!R88</f>
        <v>0</v>
      </c>
      <c r="P64" s="114">
        <f>Свод_RJKAM!S88</f>
        <v>0</v>
      </c>
      <c r="Q64" s="112">
        <f>Свод_RJKAM!T88</f>
        <v>0</v>
      </c>
      <c r="R64" s="112"/>
      <c r="S64" s="112"/>
      <c r="T64" s="112"/>
      <c r="U64" s="112"/>
      <c r="V64" s="112">
        <f>Свод_RJKAM!V88</f>
        <v>0</v>
      </c>
      <c r="W64" s="112">
        <f>Свод_RJKAM!X88</f>
        <v>0</v>
      </c>
      <c r="X64" s="112">
        <f>Свод_RJKAM!Z88</f>
        <v>0</v>
      </c>
      <c r="Y64" s="112"/>
      <c r="Z64" s="112">
        <f>Свод_RJKAM!AC88</f>
        <v>0</v>
      </c>
      <c r="AA64" s="114">
        <f>Свод_RJKAM!AD88</f>
        <v>0</v>
      </c>
      <c r="AB64" s="114">
        <f>Свод_RJKAM!AE88</f>
        <v>0</v>
      </c>
      <c r="AC64" s="114">
        <f>Свод_RJKAM!AF88</f>
        <v>0</v>
      </c>
      <c r="AD64" s="114">
        <f>Свод_RJKAM!AG88</f>
        <v>0</v>
      </c>
      <c r="AE64" s="114">
        <f>Свод_RJKAM!AH88</f>
        <v>0</v>
      </c>
    </row>
    <row r="65" spans="1:31" ht="15.75" customHeight="1" x14ac:dyDescent="0.25">
      <c r="A65" s="96">
        <v>6</v>
      </c>
      <c r="B65" s="96"/>
      <c r="C65" s="96" t="s">
        <v>86</v>
      </c>
      <c r="D65" s="97">
        <f>SUM(D66:D68)</f>
        <v>0</v>
      </c>
      <c r="E65" s="97">
        <f>SUM(E66:E68)</f>
        <v>59</v>
      </c>
      <c r="F65" s="97">
        <f>SUM(F66:F68)</f>
        <v>59</v>
      </c>
      <c r="G65" s="98">
        <f>AVERAGE(G66:G68)</f>
        <v>0</v>
      </c>
      <c r="H65" s="98">
        <f t="shared" ref="H65:I65" si="11">AVERAGE(H66:H68)</f>
        <v>0</v>
      </c>
      <c r="I65" s="98">
        <f t="shared" si="11"/>
        <v>0</v>
      </c>
      <c r="J65" s="98">
        <f>AVERAGE(J66:J67)</f>
        <v>0</v>
      </c>
      <c r="K65" s="98"/>
      <c r="L65" s="99">
        <f>SUM(L66:L68)</f>
        <v>0</v>
      </c>
      <c r="M65" s="99">
        <f t="shared" ref="M65:O65" si="12">SUM(M66:M68)</f>
        <v>0</v>
      </c>
      <c r="N65" s="99">
        <f t="shared" si="12"/>
        <v>0</v>
      </c>
      <c r="O65" s="99">
        <f t="shared" si="12"/>
        <v>0</v>
      </c>
      <c r="P65" s="99">
        <f>SUM(P66:P68)</f>
        <v>0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9">
        <f t="shared" ref="AA65:AE65" si="13">SUM(AA66:AA68)</f>
        <v>0</v>
      </c>
      <c r="AB65" s="99">
        <f t="shared" si="13"/>
        <v>0</v>
      </c>
      <c r="AC65" s="99">
        <f t="shared" si="13"/>
        <v>0</v>
      </c>
      <c r="AD65" s="99">
        <f t="shared" si="13"/>
        <v>0</v>
      </c>
      <c r="AE65" s="99">
        <f t="shared" si="13"/>
        <v>0</v>
      </c>
    </row>
    <row r="66" spans="1:31" ht="15.75" customHeight="1" x14ac:dyDescent="0.25">
      <c r="A66" s="100">
        <v>1</v>
      </c>
      <c r="B66" s="101"/>
      <c r="C66" s="101" t="str">
        <f>Свод_RJKAM!E26</f>
        <v>Шилкин Д.</v>
      </c>
      <c r="D66" s="102">
        <f>Свод_RJKAM!F26</f>
        <v>0</v>
      </c>
      <c r="E66" s="102">
        <f>Свод_RJKAM!G26</f>
        <v>46</v>
      </c>
      <c r="F66" s="102">
        <f>Свод_RJKAM!H26</f>
        <v>46</v>
      </c>
      <c r="G66" s="103">
        <f>Свод_RJKAM!I26</f>
        <v>0</v>
      </c>
      <c r="H66" s="103">
        <f>Свод_RJKAM!J26</f>
        <v>0</v>
      </c>
      <c r="I66" s="103">
        <f>Свод_RJKAM!K26</f>
        <v>0</v>
      </c>
      <c r="J66" s="103">
        <f>Свод_RJKAM!L26</f>
        <v>0</v>
      </c>
      <c r="K66" s="103">
        <f>Свод_RJKAM!M26</f>
        <v>0</v>
      </c>
      <c r="L66" s="104">
        <f>Свод_RJKAM!O26</f>
        <v>0</v>
      </c>
      <c r="M66" s="104">
        <f>Свод_RJKAM!P26</f>
        <v>0</v>
      </c>
      <c r="N66" s="104">
        <f>Свод_RJKAM!Q26</f>
        <v>0</v>
      </c>
      <c r="O66" s="104">
        <f>Свод_RJKAM!R26</f>
        <v>0</v>
      </c>
      <c r="P66" s="104">
        <f>Свод_RJKAM!S26</f>
        <v>0</v>
      </c>
      <c r="Q66" s="103">
        <f>Свод_RJKAM!T26</f>
        <v>0</v>
      </c>
      <c r="R66" s="103"/>
      <c r="S66" s="103"/>
      <c r="T66" s="103"/>
      <c r="U66" s="103"/>
      <c r="V66" s="103">
        <f>Свод_RJKAM!V26</f>
        <v>0</v>
      </c>
      <c r="W66" s="103">
        <f>Свод_RJKAM!X26</f>
        <v>0</v>
      </c>
      <c r="X66" s="103">
        <f>Свод_RJKAM!Z26</f>
        <v>0</v>
      </c>
      <c r="Y66" s="103"/>
      <c r="Z66" s="103">
        <f>Свод_RJKAM!AC26</f>
        <v>0</v>
      </c>
      <c r="AA66" s="104">
        <f>Свод_RJKAM!AD26</f>
        <v>0</v>
      </c>
      <c r="AB66" s="104">
        <f>Свод_RJKAM!AE26</f>
        <v>0</v>
      </c>
      <c r="AC66" s="104">
        <f>Свод_RJKAM!AF26</f>
        <v>0</v>
      </c>
      <c r="AD66" s="104">
        <f>Свод_RJKAM!AG26</f>
        <v>0</v>
      </c>
      <c r="AE66" s="104">
        <f>Свод_RJKAM!AH26</f>
        <v>0</v>
      </c>
    </row>
    <row r="67" spans="1:31" ht="15.75" customHeight="1" x14ac:dyDescent="0.25">
      <c r="A67" s="105">
        <f>A66+1</f>
        <v>2</v>
      </c>
      <c r="B67" s="106"/>
      <c r="C67" s="106" t="str">
        <f>Свод_RJKAM!E81</f>
        <v>Матвиец И.</v>
      </c>
      <c r="D67" s="107">
        <f>Свод_RJKAM!F81</f>
        <v>0</v>
      </c>
      <c r="E67" s="107">
        <f>Свод_RJKAM!G81</f>
        <v>4</v>
      </c>
      <c r="F67" s="107">
        <f>Свод_RJKAM!H81</f>
        <v>4</v>
      </c>
      <c r="G67" s="108">
        <f>Свод_RJKAM!I81</f>
        <v>0</v>
      </c>
      <c r="H67" s="108">
        <f>Свод_RJKAM!J81</f>
        <v>0</v>
      </c>
      <c r="I67" s="108">
        <f>Свод_RJKAM!K81</f>
        <v>0</v>
      </c>
      <c r="J67" s="108">
        <f>Свод_RJKAM!L81</f>
        <v>0</v>
      </c>
      <c r="K67" s="108">
        <f>Свод_RJKAM!M81</f>
        <v>0</v>
      </c>
      <c r="L67" s="109">
        <f>Свод_RJKAM!O81</f>
        <v>0</v>
      </c>
      <c r="M67" s="109">
        <f>Свод_RJKAM!P81</f>
        <v>0</v>
      </c>
      <c r="N67" s="109">
        <f>Свод_RJKAM!Q81</f>
        <v>0</v>
      </c>
      <c r="O67" s="109">
        <f>Свод_RJKAM!R81</f>
        <v>0</v>
      </c>
      <c r="P67" s="109">
        <f>Свод_RJKAM!S81</f>
        <v>0</v>
      </c>
      <c r="Q67" s="108">
        <f>Свод_RJKAM!T81</f>
        <v>0</v>
      </c>
      <c r="R67" s="108"/>
      <c r="S67" s="108"/>
      <c r="T67" s="108"/>
      <c r="U67" s="108"/>
      <c r="V67" s="108">
        <f>Свод_RJKAM!V81</f>
        <v>0</v>
      </c>
      <c r="W67" s="108">
        <f>Свод_RJKAM!X81</f>
        <v>0</v>
      </c>
      <c r="X67" s="108">
        <f>Свод_RJKAM!Z81</f>
        <v>0</v>
      </c>
      <c r="Y67" s="108"/>
      <c r="Z67" s="108">
        <f>Свод_RJKAM!AC81</f>
        <v>0</v>
      </c>
      <c r="AA67" s="109">
        <f>Свод_RJKAM!AD81</f>
        <v>0</v>
      </c>
      <c r="AB67" s="109">
        <f>Свод_RJKAM!AE81</f>
        <v>0</v>
      </c>
      <c r="AC67" s="109">
        <f>Свод_RJKAM!AF81</f>
        <v>0</v>
      </c>
      <c r="AD67" s="109">
        <f>Свод_RJKAM!AG81</f>
        <v>0</v>
      </c>
      <c r="AE67" s="109">
        <f>Свод_RJKAM!AH81</f>
        <v>0</v>
      </c>
    </row>
    <row r="68" spans="1:31" ht="15.75" customHeight="1" x14ac:dyDescent="0.25">
      <c r="A68" s="119">
        <f>A67+1</f>
        <v>3</v>
      </c>
      <c r="B68" s="110"/>
      <c r="C68" s="110" t="str">
        <f>Свод_RJKAM!E89</f>
        <v>Самылин М.</v>
      </c>
      <c r="D68" s="111">
        <f>Свод_RJKAM!F89</f>
        <v>0</v>
      </c>
      <c r="E68" s="111">
        <f>Свод_RJKAM!G89</f>
        <v>9</v>
      </c>
      <c r="F68" s="111">
        <f>Свод_RJKAM!H89</f>
        <v>9</v>
      </c>
      <c r="G68" s="112">
        <f>Свод_RJKAM!I89</f>
        <v>0</v>
      </c>
      <c r="H68" s="112">
        <f>Свод_RJKAM!J89</f>
        <v>0</v>
      </c>
      <c r="I68" s="112">
        <f>Свод_RJKAM!K89</f>
        <v>0</v>
      </c>
      <c r="J68" s="112">
        <f>Свод_RJKAM!L89</f>
        <v>0</v>
      </c>
      <c r="K68" s="112">
        <f>Свод_RJKAM!M89</f>
        <v>0</v>
      </c>
      <c r="L68" s="113">
        <f>Свод_RJKAM!O89</f>
        <v>0</v>
      </c>
      <c r="M68" s="113">
        <f>Свод_RJKAM!P89</f>
        <v>0</v>
      </c>
      <c r="N68" s="114">
        <f>Свод_RJKAM!Q89</f>
        <v>0</v>
      </c>
      <c r="O68" s="114">
        <f>Свод_RJKAM!R89</f>
        <v>0</v>
      </c>
      <c r="P68" s="114">
        <f>Свод_RJKAM!S89</f>
        <v>0</v>
      </c>
      <c r="Q68" s="112">
        <f>Свод_RJKAM!T89</f>
        <v>0</v>
      </c>
      <c r="R68" s="112"/>
      <c r="S68" s="112"/>
      <c r="T68" s="112"/>
      <c r="U68" s="112"/>
      <c r="V68" s="112">
        <f>Свод_RJKAM!V89</f>
        <v>0</v>
      </c>
      <c r="W68" s="112">
        <f>Свод_RJKAM!X89</f>
        <v>0</v>
      </c>
      <c r="X68" s="112">
        <f>Свод_RJKAM!Z89</f>
        <v>0</v>
      </c>
      <c r="Y68" s="112"/>
      <c r="Z68" s="112">
        <f>Свод_RJKAM!AC89</f>
        <v>0</v>
      </c>
      <c r="AA68" s="114">
        <f>Свод_RJKAM!AD89</f>
        <v>0</v>
      </c>
      <c r="AB68" s="114">
        <f>Свод_RJKAM!AE89</f>
        <v>0</v>
      </c>
      <c r="AC68" s="114">
        <f>Свод_RJKAM!AF89</f>
        <v>0</v>
      </c>
      <c r="AD68" s="114">
        <f>Свод_RJKAM!AG89</f>
        <v>0</v>
      </c>
      <c r="AE68" s="114">
        <f>Свод_RJKAM!AH89</f>
        <v>0</v>
      </c>
    </row>
    <row r="69" spans="1:31" ht="15.75" customHeight="1" x14ac:dyDescent="0.25">
      <c r="A69" s="96">
        <v>7</v>
      </c>
      <c r="B69" s="96"/>
      <c r="C69" s="96" t="s">
        <v>87</v>
      </c>
      <c r="D69" s="97">
        <f>SUM(D70:D81)</f>
        <v>54</v>
      </c>
      <c r="E69" s="97">
        <f>SUM(E70:E81)</f>
        <v>147</v>
      </c>
      <c r="F69" s="97">
        <f>SUM(F70:F81)</f>
        <v>201</v>
      </c>
      <c r="G69" s="98">
        <f>AVERAGE(G70,G74:G77,G79:G81)</f>
        <v>0</v>
      </c>
      <c r="H69" s="98">
        <f>AVERAGE(H70:H71,H74:H77,H79:H81)</f>
        <v>0</v>
      </c>
      <c r="I69" s="98">
        <f>AVERAGE(I70:I71,I75:I76,I78:I81)</f>
        <v>0</v>
      </c>
      <c r="J69" s="98">
        <f>AVERAGE(J70:J71,J75:J77,J79:J80)</f>
        <v>0</v>
      </c>
      <c r="K69" s="98"/>
      <c r="L69" s="99">
        <f>SUM(L70:L81)</f>
        <v>0</v>
      </c>
      <c r="M69" s="99">
        <f t="shared" ref="M69:P69" si="14">SUM(M70:M81)</f>
        <v>0</v>
      </c>
      <c r="N69" s="99">
        <f t="shared" si="14"/>
        <v>0</v>
      </c>
      <c r="O69" s="99">
        <f t="shared" si="14"/>
        <v>0</v>
      </c>
      <c r="P69" s="99">
        <f t="shared" si="14"/>
        <v>0</v>
      </c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9">
        <f t="shared" ref="AA69:AE69" si="15">SUM(AA70:AA81)</f>
        <v>0</v>
      </c>
      <c r="AB69" s="99">
        <f t="shared" si="15"/>
        <v>0</v>
      </c>
      <c r="AC69" s="99">
        <f t="shared" si="15"/>
        <v>0</v>
      </c>
      <c r="AD69" s="99">
        <f t="shared" si="15"/>
        <v>0</v>
      </c>
      <c r="AE69" s="99">
        <f t="shared" si="15"/>
        <v>0</v>
      </c>
    </row>
    <row r="70" spans="1:31" ht="15.75" customHeight="1" x14ac:dyDescent="0.25">
      <c r="A70" s="100">
        <v>1</v>
      </c>
      <c r="B70" s="101"/>
      <c r="C70" s="101" t="str">
        <f>Свод_RJKAM!E10</f>
        <v>Беспятов В.</v>
      </c>
      <c r="D70" s="102">
        <f>Свод_RJKAM!F10</f>
        <v>4</v>
      </c>
      <c r="E70" s="102">
        <f>Свод_RJKAM!G10</f>
        <v>0</v>
      </c>
      <c r="F70" s="102">
        <f>Свод_RJKAM!H10</f>
        <v>4</v>
      </c>
      <c r="G70" s="103">
        <f>Свод_RJKAM!I10</f>
        <v>0</v>
      </c>
      <c r="H70" s="103">
        <f>Свод_RJKAM!J10</f>
        <v>0</v>
      </c>
      <c r="I70" s="103">
        <f>Свод_RJKAM!K10</f>
        <v>0</v>
      </c>
      <c r="J70" s="103">
        <f>Свод_RJKAM!L10</f>
        <v>0</v>
      </c>
      <c r="K70" s="103">
        <f>Свод_RJKAM!M10</f>
        <v>0</v>
      </c>
      <c r="L70" s="104">
        <f>Свод_RJKAM!O10</f>
        <v>0</v>
      </c>
      <c r="M70" s="104">
        <f>Свод_RJKAM!P10</f>
        <v>0</v>
      </c>
      <c r="N70" s="104">
        <f>Свод_RJKAM!Q10</f>
        <v>0</v>
      </c>
      <c r="O70" s="104">
        <f>Свод_RJKAM!R10</f>
        <v>0</v>
      </c>
      <c r="P70" s="104">
        <f>Свод_RJKAM!S10</f>
        <v>0</v>
      </c>
      <c r="Q70" s="103">
        <f>Свод_RJKAM!T10</f>
        <v>0</v>
      </c>
      <c r="R70" s="103"/>
      <c r="S70" s="103"/>
      <c r="T70" s="103"/>
      <c r="U70" s="103"/>
      <c r="V70" s="103">
        <f>Свод_RJKAM!V10</f>
        <v>0</v>
      </c>
      <c r="W70" s="103">
        <f>Свод_RJKAM!X10</f>
        <v>0</v>
      </c>
      <c r="X70" s="103">
        <f>Свод_RJKAM!Z10</f>
        <v>0</v>
      </c>
      <c r="Y70" s="103"/>
      <c r="Z70" s="103">
        <f>Свод_RJKAM!AC10</f>
        <v>0</v>
      </c>
      <c r="AA70" s="104">
        <f>Свод_RJKAM!AD10</f>
        <v>0</v>
      </c>
      <c r="AB70" s="104">
        <f>Свод_RJKAM!AE10</f>
        <v>0</v>
      </c>
      <c r="AC70" s="104">
        <f>Свод_RJKAM!AF10</f>
        <v>0</v>
      </c>
      <c r="AD70" s="104">
        <f>Свод_RJKAM!AG10</f>
        <v>0</v>
      </c>
      <c r="AE70" s="104">
        <f>Свод_RJKAM!AH10</f>
        <v>0</v>
      </c>
    </row>
    <row r="71" spans="1:31" ht="15.75" customHeight="1" x14ac:dyDescent="0.25">
      <c r="A71" s="105">
        <f>A70+1</f>
        <v>2</v>
      </c>
      <c r="B71" s="106"/>
      <c r="C71" s="106" t="str">
        <f>Свод_RJKAM!E16</f>
        <v>Белова Н.</v>
      </c>
      <c r="D71" s="107">
        <f>Свод_RJKAM!F16</f>
        <v>0</v>
      </c>
      <c r="E71" s="107">
        <f>Свод_RJKAM!G16</f>
        <v>4</v>
      </c>
      <c r="F71" s="107">
        <f>Свод_RJKAM!H16</f>
        <v>4</v>
      </c>
      <c r="G71" s="108">
        <f>Свод_RJKAM!I16</f>
        <v>0</v>
      </c>
      <c r="H71" s="108">
        <f>Свод_RJKAM!J16</f>
        <v>0</v>
      </c>
      <c r="I71" s="108">
        <f>Свод_RJKAM!K16</f>
        <v>0</v>
      </c>
      <c r="J71" s="108">
        <f>Свод_RJKAM!L16</f>
        <v>0</v>
      </c>
      <c r="K71" s="108">
        <f>Свод_RJKAM!M16</f>
        <v>0</v>
      </c>
      <c r="L71" s="109">
        <f>Свод_RJKAM!O16</f>
        <v>0</v>
      </c>
      <c r="M71" s="109">
        <f>Свод_RJKAM!P16</f>
        <v>0</v>
      </c>
      <c r="N71" s="109">
        <f>Свод_RJKAM!Q16</f>
        <v>0</v>
      </c>
      <c r="O71" s="109">
        <f>Свод_RJKAM!R16</f>
        <v>0</v>
      </c>
      <c r="P71" s="109">
        <f>Свод_RJKAM!S16</f>
        <v>0</v>
      </c>
      <c r="Q71" s="108">
        <f>Свод_RJKAM!T16</f>
        <v>0</v>
      </c>
      <c r="R71" s="108"/>
      <c r="S71" s="108"/>
      <c r="T71" s="108"/>
      <c r="U71" s="108"/>
      <c r="V71" s="108">
        <f>Свод_RJKAM!V16</f>
        <v>0</v>
      </c>
      <c r="W71" s="108">
        <f>Свод_RJKAM!X16</f>
        <v>0</v>
      </c>
      <c r="X71" s="108">
        <f>Свод_RJKAM!Z16</f>
        <v>0</v>
      </c>
      <c r="Y71" s="108"/>
      <c r="Z71" s="108">
        <f>Свод_RJKAM!AC16</f>
        <v>0</v>
      </c>
      <c r="AA71" s="109">
        <f>Свод_RJKAM!AD16</f>
        <v>0</v>
      </c>
      <c r="AB71" s="109">
        <f>Свод_RJKAM!AE16</f>
        <v>0</v>
      </c>
      <c r="AC71" s="109">
        <f>Свод_RJKAM!AF16</f>
        <v>0</v>
      </c>
      <c r="AD71" s="109">
        <f>Свод_RJKAM!AG16</f>
        <v>0</v>
      </c>
      <c r="AE71" s="109">
        <f>Свод_RJKAM!AH16</f>
        <v>0</v>
      </c>
    </row>
    <row r="72" spans="1:31" ht="15.75" customHeight="1" x14ac:dyDescent="0.25">
      <c r="A72" s="105">
        <f t="shared" ref="A72:A81" si="16">A71+1</f>
        <v>3</v>
      </c>
      <c r="B72" s="106"/>
      <c r="C72" s="106" t="str">
        <f>Свод_RJKAM!E28</f>
        <v>Долгошеев И.</v>
      </c>
      <c r="D72" s="107">
        <f>Свод_RJKAM!F28</f>
        <v>18</v>
      </c>
      <c r="E72" s="107">
        <f>Свод_RJKAM!G28</f>
        <v>28</v>
      </c>
      <c r="F72" s="107">
        <f>Свод_RJKAM!H28</f>
        <v>46</v>
      </c>
      <c r="G72" s="108">
        <f>Свод_RJKAM!I28</f>
        <v>0</v>
      </c>
      <c r="H72" s="108">
        <f>Свод_RJKAM!J28</f>
        <v>0</v>
      </c>
      <c r="I72" s="108">
        <f>Свод_RJKAM!K28</f>
        <v>0</v>
      </c>
      <c r="J72" s="108">
        <f>Свод_RJKAM!L28</f>
        <v>0</v>
      </c>
      <c r="K72" s="108">
        <f>Свод_RJKAM!M28</f>
        <v>0</v>
      </c>
      <c r="L72" s="109">
        <f>Свод_RJKAM!O28</f>
        <v>0</v>
      </c>
      <c r="M72" s="109">
        <f>Свод_RJKAM!P28</f>
        <v>0</v>
      </c>
      <c r="N72" s="109">
        <f>Свод_RJKAM!Q28</f>
        <v>0</v>
      </c>
      <c r="O72" s="109">
        <f>Свод_RJKAM!R28</f>
        <v>0</v>
      </c>
      <c r="P72" s="109">
        <f>Свод_RJKAM!S28</f>
        <v>0</v>
      </c>
      <c r="Q72" s="108">
        <f>Свод_RJKAM!T28</f>
        <v>0</v>
      </c>
      <c r="R72" s="108"/>
      <c r="S72" s="108"/>
      <c r="T72" s="108"/>
      <c r="U72" s="108"/>
      <c r="V72" s="108">
        <f>Свод_RJKAM!V28</f>
        <v>0</v>
      </c>
      <c r="W72" s="108">
        <f>Свод_RJKAM!X28</f>
        <v>0</v>
      </c>
      <c r="X72" s="108">
        <f>Свод_RJKAM!Z28</f>
        <v>0</v>
      </c>
      <c r="Y72" s="108"/>
      <c r="Z72" s="108">
        <f>Свод_RJKAM!AC28</f>
        <v>0</v>
      </c>
      <c r="AA72" s="109">
        <f>Свод_RJKAM!AD28</f>
        <v>0</v>
      </c>
      <c r="AB72" s="109">
        <f>Свод_RJKAM!AE28</f>
        <v>0</v>
      </c>
      <c r="AC72" s="109">
        <f>Свод_RJKAM!AF28</f>
        <v>0</v>
      </c>
      <c r="AD72" s="109">
        <f>Свод_RJKAM!AG28</f>
        <v>0</v>
      </c>
      <c r="AE72" s="109">
        <f>Свод_RJKAM!AH28</f>
        <v>0</v>
      </c>
    </row>
    <row r="73" spans="1:31" ht="15.75" customHeight="1" x14ac:dyDescent="0.25">
      <c r="A73" s="105">
        <f t="shared" si="16"/>
        <v>4</v>
      </c>
      <c r="B73" s="106"/>
      <c r="C73" s="106" t="str">
        <f>Свод_RJKAM!E36</f>
        <v>Евдоков И.</v>
      </c>
      <c r="D73" s="107">
        <f>Свод_RJKAM!F36</f>
        <v>14</v>
      </c>
      <c r="E73" s="107">
        <f>Свод_RJKAM!G36</f>
        <v>48</v>
      </c>
      <c r="F73" s="107">
        <f>Свод_RJKAM!H36</f>
        <v>62</v>
      </c>
      <c r="G73" s="108">
        <f>Свод_RJKAM!I36</f>
        <v>0</v>
      </c>
      <c r="H73" s="108">
        <f>Свод_RJKAM!J36</f>
        <v>0</v>
      </c>
      <c r="I73" s="108">
        <f>Свод_RJKAM!K36</f>
        <v>0</v>
      </c>
      <c r="J73" s="108">
        <f>Свод_RJKAM!L36</f>
        <v>0</v>
      </c>
      <c r="K73" s="108">
        <f>Свод_RJKAM!M36</f>
        <v>0</v>
      </c>
      <c r="L73" s="109">
        <f>Свод_RJKAM!O36</f>
        <v>0</v>
      </c>
      <c r="M73" s="109">
        <f>Свод_RJKAM!P36</f>
        <v>0</v>
      </c>
      <c r="N73" s="109">
        <f>Свод_RJKAM!Q36</f>
        <v>0</v>
      </c>
      <c r="O73" s="109">
        <f>Свод_RJKAM!R36</f>
        <v>0</v>
      </c>
      <c r="P73" s="109">
        <f>Свод_RJKAM!S36</f>
        <v>0</v>
      </c>
      <c r="Q73" s="108">
        <f>Свод_RJKAM!T36</f>
        <v>0</v>
      </c>
      <c r="R73" s="108"/>
      <c r="S73" s="108"/>
      <c r="T73" s="108"/>
      <c r="U73" s="108"/>
      <c r="V73" s="108">
        <f>Свод_RJKAM!V36</f>
        <v>0</v>
      </c>
      <c r="W73" s="108">
        <f>Свод_RJKAM!X36</f>
        <v>0</v>
      </c>
      <c r="X73" s="108">
        <f>Свод_RJKAM!Z36</f>
        <v>0</v>
      </c>
      <c r="Y73" s="108"/>
      <c r="Z73" s="108">
        <f>Свод_RJKAM!AC36</f>
        <v>0</v>
      </c>
      <c r="AA73" s="109">
        <f>Свод_RJKAM!AD36</f>
        <v>0</v>
      </c>
      <c r="AB73" s="109">
        <f>Свод_RJKAM!AE36</f>
        <v>0</v>
      </c>
      <c r="AC73" s="109">
        <f>Свод_RJKAM!AF36</f>
        <v>0</v>
      </c>
      <c r="AD73" s="109">
        <f>Свод_RJKAM!AG36</f>
        <v>0</v>
      </c>
      <c r="AE73" s="109">
        <f>Свод_RJKAM!AH36</f>
        <v>0</v>
      </c>
    </row>
    <row r="74" spans="1:31" ht="15.75" customHeight="1" x14ac:dyDescent="0.25">
      <c r="A74" s="105">
        <f t="shared" si="16"/>
        <v>5</v>
      </c>
      <c r="B74" s="106"/>
      <c r="C74" s="106" t="str">
        <f>Свод_RJKAM!E41</f>
        <v>Ворновской Э.</v>
      </c>
      <c r="D74" s="107">
        <f>Свод_RJKAM!F41</f>
        <v>0</v>
      </c>
      <c r="E74" s="107">
        <f>Свод_RJKAM!G41</f>
        <v>4</v>
      </c>
      <c r="F74" s="107">
        <f>Свод_RJKAM!H41</f>
        <v>4</v>
      </c>
      <c r="G74" s="108">
        <f>Свод_RJKAM!I41</f>
        <v>0</v>
      </c>
      <c r="H74" s="108">
        <f>Свод_RJKAM!J41</f>
        <v>0</v>
      </c>
      <c r="I74" s="108">
        <f>Свод_RJKAM!K41</f>
        <v>0</v>
      </c>
      <c r="J74" s="108">
        <f>Свод_RJKAM!L41</f>
        <v>0</v>
      </c>
      <c r="K74" s="108">
        <f>Свод_RJKAM!M41</f>
        <v>0</v>
      </c>
      <c r="L74" s="109">
        <f>Свод_RJKAM!O41</f>
        <v>0</v>
      </c>
      <c r="M74" s="109">
        <f>Свод_RJKAM!P41</f>
        <v>0</v>
      </c>
      <c r="N74" s="109">
        <f>Свод_RJKAM!Q41</f>
        <v>0</v>
      </c>
      <c r="O74" s="109">
        <f>Свод_RJKAM!R41</f>
        <v>0</v>
      </c>
      <c r="P74" s="109">
        <f>Свод_RJKAM!S41</f>
        <v>0</v>
      </c>
      <c r="Q74" s="108">
        <f>Свод_RJKAM!T41</f>
        <v>0</v>
      </c>
      <c r="R74" s="108"/>
      <c r="S74" s="108"/>
      <c r="T74" s="108"/>
      <c r="U74" s="108"/>
      <c r="V74" s="108">
        <f>Свод_RJKAM!V41</f>
        <v>0</v>
      </c>
      <c r="W74" s="108">
        <f>Свод_RJKAM!X41</f>
        <v>0</v>
      </c>
      <c r="X74" s="108">
        <f>Свод_RJKAM!Z41</f>
        <v>0</v>
      </c>
      <c r="Y74" s="108"/>
      <c r="Z74" s="108">
        <f>Свод_RJKAM!AC41</f>
        <v>0</v>
      </c>
      <c r="AA74" s="109">
        <f>Свод_RJKAM!AD41</f>
        <v>0</v>
      </c>
      <c r="AB74" s="109">
        <f>Свод_RJKAM!AE41</f>
        <v>0</v>
      </c>
      <c r="AC74" s="109">
        <f>Свод_RJKAM!AF41</f>
        <v>0</v>
      </c>
      <c r="AD74" s="109">
        <f>Свод_RJKAM!AG41</f>
        <v>0</v>
      </c>
      <c r="AE74" s="109">
        <f>Свод_RJKAM!AH41</f>
        <v>0</v>
      </c>
    </row>
    <row r="75" spans="1:31" ht="15.75" customHeight="1" x14ac:dyDescent="0.25">
      <c r="A75" s="105">
        <f t="shared" si="16"/>
        <v>6</v>
      </c>
      <c r="B75" s="106"/>
      <c r="C75" s="106" t="str">
        <f>Свод_RJKAM!E48</f>
        <v>Галкина В.</v>
      </c>
      <c r="D75" s="107">
        <f>Свод_RJKAM!F48</f>
        <v>4</v>
      </c>
      <c r="E75" s="107">
        <f>Свод_RJKAM!G48</f>
        <v>14</v>
      </c>
      <c r="F75" s="107">
        <f>Свод_RJKAM!H48</f>
        <v>18</v>
      </c>
      <c r="G75" s="108">
        <f>Свод_RJKAM!I48</f>
        <v>0</v>
      </c>
      <c r="H75" s="108">
        <f>Свод_RJKAM!J48</f>
        <v>0</v>
      </c>
      <c r="I75" s="108">
        <f>Свод_RJKAM!K48</f>
        <v>0</v>
      </c>
      <c r="J75" s="108">
        <f>Свод_RJKAM!L48</f>
        <v>0</v>
      </c>
      <c r="K75" s="108">
        <f>Свод_RJKAM!M48</f>
        <v>0</v>
      </c>
      <c r="L75" s="109">
        <f>Свод_RJKAM!O48</f>
        <v>0</v>
      </c>
      <c r="M75" s="109">
        <f>Свод_RJKAM!P48</f>
        <v>0</v>
      </c>
      <c r="N75" s="109">
        <f>Свод_RJKAM!Q48</f>
        <v>0</v>
      </c>
      <c r="O75" s="109">
        <f>Свод_RJKAM!R48</f>
        <v>0</v>
      </c>
      <c r="P75" s="109">
        <f>Свод_RJKAM!S48</f>
        <v>0</v>
      </c>
      <c r="Q75" s="108">
        <f>Свод_RJKAM!T48</f>
        <v>0</v>
      </c>
      <c r="R75" s="108"/>
      <c r="S75" s="108"/>
      <c r="T75" s="108"/>
      <c r="U75" s="108"/>
      <c r="V75" s="108">
        <f>Свод_RJKAM!V48</f>
        <v>0</v>
      </c>
      <c r="W75" s="108">
        <f>Свод_RJKAM!X48</f>
        <v>0</v>
      </c>
      <c r="X75" s="108">
        <f>Свод_RJKAM!Z48</f>
        <v>0</v>
      </c>
      <c r="Y75" s="108"/>
      <c r="Z75" s="108">
        <f>Свод_RJKAM!AC48</f>
        <v>0</v>
      </c>
      <c r="AA75" s="109">
        <f>Свод_RJKAM!AD48</f>
        <v>0</v>
      </c>
      <c r="AB75" s="109">
        <f>Свод_RJKAM!AE48</f>
        <v>0</v>
      </c>
      <c r="AC75" s="109">
        <f>Свод_RJKAM!AF48</f>
        <v>0</v>
      </c>
      <c r="AD75" s="109">
        <f>Свод_RJKAM!AG48</f>
        <v>0</v>
      </c>
      <c r="AE75" s="109">
        <f>Свод_RJKAM!AH48</f>
        <v>0</v>
      </c>
    </row>
    <row r="76" spans="1:31" ht="15.75" customHeight="1" x14ac:dyDescent="0.25">
      <c r="A76" s="105">
        <f t="shared" si="16"/>
        <v>7</v>
      </c>
      <c r="B76" s="106"/>
      <c r="C76" s="106" t="str">
        <f>Свод_RJKAM!E55</f>
        <v>Назмутдинов В.</v>
      </c>
      <c r="D76" s="107">
        <f>Свод_RJKAM!F55</f>
        <v>2</v>
      </c>
      <c r="E76" s="107">
        <f>Свод_RJKAM!G55</f>
        <v>4</v>
      </c>
      <c r="F76" s="107">
        <f>Свод_RJKAM!H55</f>
        <v>6</v>
      </c>
      <c r="G76" s="108">
        <f>Свод_RJKAM!I55</f>
        <v>0</v>
      </c>
      <c r="H76" s="108">
        <f>Свод_RJKAM!J55</f>
        <v>0</v>
      </c>
      <c r="I76" s="108">
        <f>Свод_RJKAM!K55</f>
        <v>0</v>
      </c>
      <c r="J76" s="108">
        <f>Свод_RJKAM!L55</f>
        <v>0</v>
      </c>
      <c r="K76" s="108">
        <f>Свод_RJKAM!M55</f>
        <v>0</v>
      </c>
      <c r="L76" s="109">
        <f>Свод_RJKAM!O55</f>
        <v>0</v>
      </c>
      <c r="M76" s="109">
        <f>Свод_RJKAM!P55</f>
        <v>0</v>
      </c>
      <c r="N76" s="109">
        <f>Свод_RJKAM!Q55</f>
        <v>0</v>
      </c>
      <c r="O76" s="109">
        <f>Свод_RJKAM!R55</f>
        <v>0</v>
      </c>
      <c r="P76" s="109">
        <f>Свод_RJKAM!S55</f>
        <v>0</v>
      </c>
      <c r="Q76" s="108">
        <f>Свод_RJKAM!T55</f>
        <v>0</v>
      </c>
      <c r="R76" s="108"/>
      <c r="S76" s="108"/>
      <c r="T76" s="108"/>
      <c r="U76" s="108"/>
      <c r="V76" s="108">
        <f>Свод_RJKAM!V55</f>
        <v>0</v>
      </c>
      <c r="W76" s="108">
        <f>Свод_RJKAM!X55</f>
        <v>0</v>
      </c>
      <c r="X76" s="108">
        <f>Свод_RJKAM!Z55</f>
        <v>0</v>
      </c>
      <c r="Y76" s="108"/>
      <c r="Z76" s="108">
        <f>Свод_RJKAM!AC55</f>
        <v>0</v>
      </c>
      <c r="AA76" s="109">
        <f>Свод_RJKAM!AD55</f>
        <v>0</v>
      </c>
      <c r="AB76" s="109">
        <f>Свод_RJKAM!AE55</f>
        <v>0</v>
      </c>
      <c r="AC76" s="109">
        <f>Свод_RJKAM!AF55</f>
        <v>0</v>
      </c>
      <c r="AD76" s="109">
        <f>Свод_RJKAM!AG55</f>
        <v>0</v>
      </c>
      <c r="AE76" s="109">
        <f>Свод_RJKAM!AH55</f>
        <v>0</v>
      </c>
    </row>
    <row r="77" spans="1:31" ht="15.75" customHeight="1" x14ac:dyDescent="0.25">
      <c r="A77" s="105">
        <f t="shared" si="16"/>
        <v>8</v>
      </c>
      <c r="B77" s="106"/>
      <c r="C77" s="106" t="str">
        <f>Свод_RJKAM!E62</f>
        <v>Иванов В.</v>
      </c>
      <c r="D77" s="107">
        <f>Свод_RJKAM!F62</f>
        <v>0</v>
      </c>
      <c r="E77" s="107">
        <f>Свод_RJKAM!G62</f>
        <v>11</v>
      </c>
      <c r="F77" s="107">
        <f>Свод_RJKAM!H62</f>
        <v>11</v>
      </c>
      <c r="G77" s="108">
        <f>Свод_RJKAM!I62</f>
        <v>0</v>
      </c>
      <c r="H77" s="108">
        <f>Свод_RJKAM!J62</f>
        <v>0</v>
      </c>
      <c r="I77" s="108">
        <f>Свод_RJKAM!K62</f>
        <v>0</v>
      </c>
      <c r="J77" s="108">
        <f>Свод_RJKAM!L62</f>
        <v>0</v>
      </c>
      <c r="K77" s="108">
        <f>Свод_RJKAM!M62</f>
        <v>0</v>
      </c>
      <c r="L77" s="109">
        <f>Свод_RJKAM!O62</f>
        <v>0</v>
      </c>
      <c r="M77" s="109">
        <f>Свод_RJKAM!P62</f>
        <v>0</v>
      </c>
      <c r="N77" s="109">
        <f>Свод_RJKAM!Q62</f>
        <v>0</v>
      </c>
      <c r="O77" s="109">
        <f>Свод_RJKAM!R62</f>
        <v>0</v>
      </c>
      <c r="P77" s="109">
        <f>Свод_RJKAM!S62</f>
        <v>0</v>
      </c>
      <c r="Q77" s="108">
        <f>Свод_RJKAM!T62</f>
        <v>0</v>
      </c>
      <c r="R77" s="108"/>
      <c r="S77" s="108"/>
      <c r="T77" s="108"/>
      <c r="U77" s="108"/>
      <c r="V77" s="108">
        <f>Свод_RJKAM!V62</f>
        <v>0</v>
      </c>
      <c r="W77" s="108">
        <f>Свод_RJKAM!X62</f>
        <v>0</v>
      </c>
      <c r="X77" s="108">
        <f>Свод_RJKAM!Z62</f>
        <v>0</v>
      </c>
      <c r="Y77" s="108"/>
      <c r="Z77" s="108">
        <f>Свод_RJKAM!AC62</f>
        <v>0</v>
      </c>
      <c r="AA77" s="109">
        <f>Свод_RJKAM!AD62</f>
        <v>0</v>
      </c>
      <c r="AB77" s="109">
        <f>Свод_RJKAM!AE62</f>
        <v>0</v>
      </c>
      <c r="AC77" s="109">
        <f>Свод_RJKAM!AF62</f>
        <v>0</v>
      </c>
      <c r="AD77" s="109">
        <f>Свод_RJKAM!AG62</f>
        <v>0</v>
      </c>
      <c r="AE77" s="109">
        <f>Свод_RJKAM!AH62</f>
        <v>0</v>
      </c>
    </row>
    <row r="78" spans="1:31" ht="15.75" customHeight="1" x14ac:dyDescent="0.25">
      <c r="A78" s="105">
        <f t="shared" si="16"/>
        <v>9</v>
      </c>
      <c r="B78" s="106"/>
      <c r="C78" s="106" t="str">
        <f>Свод_RJKAM!E69</f>
        <v>Тептина Д.</v>
      </c>
      <c r="D78" s="107">
        <f>Свод_RJKAM!F69</f>
        <v>3</v>
      </c>
      <c r="E78" s="107">
        <f>Свод_RJKAM!G69</f>
        <v>6</v>
      </c>
      <c r="F78" s="107">
        <f>Свод_RJKAM!H69</f>
        <v>9</v>
      </c>
      <c r="G78" s="108">
        <f>Свод_RJKAM!I69</f>
        <v>0</v>
      </c>
      <c r="H78" s="108">
        <f>Свод_RJKAM!J69</f>
        <v>0</v>
      </c>
      <c r="I78" s="108">
        <f>Свод_RJKAM!K69</f>
        <v>0</v>
      </c>
      <c r="J78" s="108">
        <f>Свод_RJKAM!L69</f>
        <v>0</v>
      </c>
      <c r="K78" s="108">
        <f>Свод_RJKAM!M69</f>
        <v>0</v>
      </c>
      <c r="L78" s="109">
        <f>Свод_RJKAM!O69</f>
        <v>0</v>
      </c>
      <c r="M78" s="109">
        <f>Свод_RJKAM!P69</f>
        <v>0</v>
      </c>
      <c r="N78" s="109">
        <f>Свод_RJKAM!Q69</f>
        <v>0</v>
      </c>
      <c r="O78" s="109">
        <f>Свод_RJKAM!R69</f>
        <v>0</v>
      </c>
      <c r="P78" s="109">
        <f>Свод_RJKAM!S69</f>
        <v>0</v>
      </c>
      <c r="Q78" s="108">
        <f>Свод_RJKAM!T69</f>
        <v>0</v>
      </c>
      <c r="R78" s="108"/>
      <c r="S78" s="108"/>
      <c r="T78" s="108"/>
      <c r="U78" s="108"/>
      <c r="V78" s="108">
        <f>Свод_RJKAM!V69</f>
        <v>0</v>
      </c>
      <c r="W78" s="108">
        <f>Свод_RJKAM!X69</f>
        <v>0</v>
      </c>
      <c r="X78" s="108">
        <f>Свод_RJKAM!Z69</f>
        <v>0</v>
      </c>
      <c r="Y78" s="108"/>
      <c r="Z78" s="108">
        <f>Свод_RJKAM!AC69</f>
        <v>0</v>
      </c>
      <c r="AA78" s="109">
        <f>Свод_RJKAM!AD69</f>
        <v>0</v>
      </c>
      <c r="AB78" s="109">
        <f>Свод_RJKAM!AE69</f>
        <v>0</v>
      </c>
      <c r="AC78" s="109">
        <f>Свод_RJKAM!AF69</f>
        <v>0</v>
      </c>
      <c r="AD78" s="109">
        <f>Свод_RJKAM!AG69</f>
        <v>0</v>
      </c>
      <c r="AE78" s="109">
        <f>Свод_RJKAM!AH69</f>
        <v>0</v>
      </c>
    </row>
    <row r="79" spans="1:31" ht="15.75" customHeight="1" x14ac:dyDescent="0.25">
      <c r="A79" s="105">
        <f t="shared" si="16"/>
        <v>10</v>
      </c>
      <c r="B79" s="106"/>
      <c r="C79" s="106" t="str">
        <f>Свод_RJKAM!E75</f>
        <v>Минхаеров А.</v>
      </c>
      <c r="D79" s="107">
        <f>Свод_RJKAM!F75</f>
        <v>1</v>
      </c>
      <c r="E79" s="107">
        <f>Свод_RJKAM!G75</f>
        <v>6</v>
      </c>
      <c r="F79" s="107">
        <f>Свод_RJKAM!H75</f>
        <v>7</v>
      </c>
      <c r="G79" s="108">
        <f>Свод_RJKAM!I75</f>
        <v>0</v>
      </c>
      <c r="H79" s="108">
        <f>Свод_RJKAM!J75</f>
        <v>0</v>
      </c>
      <c r="I79" s="108">
        <f>Свод_RJKAM!K75</f>
        <v>0</v>
      </c>
      <c r="J79" s="108">
        <f>Свод_RJKAM!L75</f>
        <v>0</v>
      </c>
      <c r="K79" s="108">
        <f>Свод_RJKAM!M75</f>
        <v>0</v>
      </c>
      <c r="L79" s="109">
        <f>Свод_RJKAM!O75</f>
        <v>0</v>
      </c>
      <c r="M79" s="109">
        <f>Свод_RJKAM!P75</f>
        <v>0</v>
      </c>
      <c r="N79" s="109">
        <f>Свод_RJKAM!Q75</f>
        <v>0</v>
      </c>
      <c r="O79" s="109">
        <f>Свод_RJKAM!R75</f>
        <v>0</v>
      </c>
      <c r="P79" s="109">
        <f>Свод_RJKAM!S75</f>
        <v>0</v>
      </c>
      <c r="Q79" s="108">
        <f>Свод_RJKAM!T75</f>
        <v>0</v>
      </c>
      <c r="R79" s="108"/>
      <c r="S79" s="108"/>
      <c r="T79" s="108"/>
      <c r="U79" s="108"/>
      <c r="V79" s="108">
        <f>Свод_RJKAM!V75</f>
        <v>0</v>
      </c>
      <c r="W79" s="108">
        <f>Свод_RJKAM!X75</f>
        <v>0</v>
      </c>
      <c r="X79" s="108">
        <f>Свод_RJKAM!Z75</f>
        <v>0</v>
      </c>
      <c r="Y79" s="108"/>
      <c r="Z79" s="108">
        <f>Свод_RJKAM!AC75</f>
        <v>0</v>
      </c>
      <c r="AA79" s="109">
        <f>Свод_RJKAM!AD75</f>
        <v>0</v>
      </c>
      <c r="AB79" s="109">
        <f>Свод_RJKAM!AE75</f>
        <v>0</v>
      </c>
      <c r="AC79" s="109">
        <f>Свод_RJKAM!AF75</f>
        <v>0</v>
      </c>
      <c r="AD79" s="109">
        <f>Свод_RJKAM!AG75</f>
        <v>0</v>
      </c>
      <c r="AE79" s="109">
        <f>Свод_RJKAM!AH75</f>
        <v>0</v>
      </c>
    </row>
    <row r="80" spans="1:31" ht="15.75" customHeight="1" x14ac:dyDescent="0.25">
      <c r="A80" s="105">
        <f t="shared" si="16"/>
        <v>11</v>
      </c>
      <c r="B80" s="106"/>
      <c r="C80" s="106" t="str">
        <f>Свод_RJKAM!E82</f>
        <v>Матвиец И.</v>
      </c>
      <c r="D80" s="107">
        <f>Свод_RJKAM!F82</f>
        <v>3</v>
      </c>
      <c r="E80" s="107">
        <f>Свод_RJKAM!G82</f>
        <v>8</v>
      </c>
      <c r="F80" s="107">
        <f>Свод_RJKAM!H82</f>
        <v>11</v>
      </c>
      <c r="G80" s="108">
        <f>Свод_RJKAM!I82</f>
        <v>0</v>
      </c>
      <c r="H80" s="108">
        <f>Свод_RJKAM!J82</f>
        <v>0</v>
      </c>
      <c r="I80" s="108">
        <f>Свод_RJKAM!K82</f>
        <v>0</v>
      </c>
      <c r="J80" s="108">
        <f>Свод_RJKAM!L82</f>
        <v>0</v>
      </c>
      <c r="K80" s="108">
        <f>Свод_RJKAM!M82</f>
        <v>0</v>
      </c>
      <c r="L80" s="109">
        <f>Свод_RJKAM!O82</f>
        <v>0</v>
      </c>
      <c r="M80" s="109">
        <f>Свод_RJKAM!P82</f>
        <v>0</v>
      </c>
      <c r="N80" s="109">
        <f>Свод_RJKAM!Q82</f>
        <v>0</v>
      </c>
      <c r="O80" s="109">
        <f>Свод_RJKAM!R82</f>
        <v>0</v>
      </c>
      <c r="P80" s="109">
        <f>Свод_RJKAM!S82</f>
        <v>0</v>
      </c>
      <c r="Q80" s="108">
        <f>Свод_RJKAM!T82</f>
        <v>0</v>
      </c>
      <c r="R80" s="108"/>
      <c r="S80" s="108"/>
      <c r="T80" s="108"/>
      <c r="U80" s="108"/>
      <c r="V80" s="108">
        <f>Свод_RJKAM!V82</f>
        <v>0</v>
      </c>
      <c r="W80" s="108">
        <f>Свод_RJKAM!X82</f>
        <v>0</v>
      </c>
      <c r="X80" s="108">
        <f>Свод_RJKAM!Z82</f>
        <v>0</v>
      </c>
      <c r="Y80" s="108"/>
      <c r="Z80" s="108">
        <f>Свод_RJKAM!AC82</f>
        <v>0</v>
      </c>
      <c r="AA80" s="109">
        <f>Свод_RJKAM!AD82</f>
        <v>0</v>
      </c>
      <c r="AB80" s="109">
        <f>Свод_RJKAM!AE82</f>
        <v>0</v>
      </c>
      <c r="AC80" s="109">
        <f>Свод_RJKAM!AF82</f>
        <v>0</v>
      </c>
      <c r="AD80" s="109">
        <f>Свод_RJKAM!AG82</f>
        <v>0</v>
      </c>
      <c r="AE80" s="109">
        <f>Свод_RJKAM!AH82</f>
        <v>0</v>
      </c>
    </row>
    <row r="81" spans="1:31" ht="15.75" customHeight="1" x14ac:dyDescent="0.25">
      <c r="A81" s="119">
        <f t="shared" si="16"/>
        <v>12</v>
      </c>
      <c r="B81" s="110"/>
      <c r="C81" s="110" t="str">
        <f>Свод_RJKAM!E90</f>
        <v>Самылин М.</v>
      </c>
      <c r="D81" s="111">
        <f>Свод_RJKAM!F90</f>
        <v>5</v>
      </c>
      <c r="E81" s="111">
        <f>Свод_RJKAM!G90</f>
        <v>14</v>
      </c>
      <c r="F81" s="111">
        <f>Свод_RJKAM!H90</f>
        <v>19</v>
      </c>
      <c r="G81" s="112">
        <f>Свод_RJKAM!I90</f>
        <v>0</v>
      </c>
      <c r="H81" s="112">
        <f>Свод_RJKAM!J90</f>
        <v>0</v>
      </c>
      <c r="I81" s="112">
        <f>Свод_RJKAM!K90</f>
        <v>0</v>
      </c>
      <c r="J81" s="112">
        <f>Свод_RJKAM!L90</f>
        <v>0</v>
      </c>
      <c r="K81" s="112">
        <f>Свод_RJKAM!M90</f>
        <v>0</v>
      </c>
      <c r="L81" s="113">
        <f>Свод_RJKAM!O90</f>
        <v>0</v>
      </c>
      <c r="M81" s="113">
        <f>Свод_RJKAM!P90</f>
        <v>0</v>
      </c>
      <c r="N81" s="114">
        <f>Свод_RJKAM!Q90</f>
        <v>0</v>
      </c>
      <c r="O81" s="114">
        <f>Свод_RJKAM!R90</f>
        <v>0</v>
      </c>
      <c r="P81" s="114">
        <f>Свод_RJKAM!S90</f>
        <v>0</v>
      </c>
      <c r="Q81" s="112">
        <f>Свод_RJKAM!T90</f>
        <v>0</v>
      </c>
      <c r="R81" s="112"/>
      <c r="S81" s="112"/>
      <c r="T81" s="112"/>
      <c r="U81" s="112"/>
      <c r="V81" s="112">
        <f>Свод_RJKAM!V90</f>
        <v>0</v>
      </c>
      <c r="W81" s="112">
        <f>Свод_RJKAM!X90</f>
        <v>0</v>
      </c>
      <c r="X81" s="112">
        <f>Свод_RJKAM!Z90</f>
        <v>0</v>
      </c>
      <c r="Y81" s="112"/>
      <c r="Z81" s="112">
        <f>Свод_RJKAM!AC90</f>
        <v>0</v>
      </c>
      <c r="AA81" s="114">
        <f>Свод_RJKAM!AD90</f>
        <v>0</v>
      </c>
      <c r="AB81" s="114">
        <f>Свод_RJKAM!AE90</f>
        <v>0</v>
      </c>
      <c r="AC81" s="114">
        <f>Свод_RJKAM!AF90</f>
        <v>0</v>
      </c>
      <c r="AD81" s="114">
        <f>Свод_RJKAM!AG90</f>
        <v>0</v>
      </c>
      <c r="AE81" s="114">
        <f>Свод_RJKAM!AH90</f>
        <v>0</v>
      </c>
    </row>
  </sheetData>
  <mergeCells count="13">
    <mergeCell ref="U5:V5"/>
    <mergeCell ref="W5:X5"/>
    <mergeCell ref="Y5:Z5"/>
    <mergeCell ref="AD1:AE1"/>
    <mergeCell ref="A4:A5"/>
    <mergeCell ref="C4:C5"/>
    <mergeCell ref="D4:F4"/>
    <mergeCell ref="G4:K4"/>
    <mergeCell ref="L4:P4"/>
    <mergeCell ref="Q4:Z4"/>
    <mergeCell ref="AA4:AE4"/>
    <mergeCell ref="Q5:R5"/>
    <mergeCell ref="S5:T5"/>
  </mergeCells>
  <conditionalFormatting sqref="G2:AE3 G6:AE17 G31:AE40 G65:AE1048576 AA5:AE5 Y5">
    <cfRule type="containsErrors" dxfId="36" priority="7">
      <formula>ISERROR(G2)</formula>
    </cfRule>
  </conditionalFormatting>
  <conditionalFormatting sqref="G4:AE4 G5:Q5 S5 U5 W5">
    <cfRule type="containsErrors" dxfId="35" priority="6">
      <formula>ISERROR(G4)</formula>
    </cfRule>
  </conditionalFormatting>
  <conditionalFormatting sqref="G41:AE53">
    <cfRule type="containsErrors" dxfId="34" priority="5">
      <formula>ISERROR(G41)</formula>
    </cfRule>
  </conditionalFormatting>
  <conditionalFormatting sqref="G54:AE64">
    <cfRule type="containsErrors" dxfId="33" priority="4">
      <formula>ISERROR(G54)</formula>
    </cfRule>
  </conditionalFormatting>
  <conditionalFormatting sqref="G18:AE30">
    <cfRule type="containsErrors" dxfId="32" priority="3">
      <formula>ISERROR(G18)</formula>
    </cfRule>
  </conditionalFormatting>
  <conditionalFormatting sqref="D2:AE4 D1:AC1 D6:AE1048576 D5:Q5 S5 U5 W5 AA5:AE5 Y5">
    <cfRule type="cellIs" dxfId="31" priority="2" operator="equal">
      <formula>0</formula>
    </cfRule>
  </conditionalFormatting>
  <conditionalFormatting sqref="AD1">
    <cfRule type="cellIs" dxfId="30" priority="1" operator="equal">
      <formula>0</formula>
    </cfRule>
  </conditionalFormatting>
  <pageMargins left="0" right="0" top="0" bottom="0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H93"/>
  <sheetViews>
    <sheetView zoomScale="70" zoomScaleNormal="70" workbookViewId="0">
      <pane ySplit="5" topLeftCell="A6" activePane="bottomLeft" state="frozen"/>
      <selection activeCell="Q6" sqref="Q6"/>
      <selection pane="bottomLeft" activeCell="Q6" sqref="Q6"/>
    </sheetView>
  </sheetViews>
  <sheetFormatPr defaultRowHeight="12.75" outlineLevelRow="1" outlineLevelCol="1" x14ac:dyDescent="0.25"/>
  <cols>
    <col min="1" max="1" width="5.140625" style="72" customWidth="1"/>
    <col min="2" max="3" width="16.28515625" style="73" customWidth="1" outlineLevel="1"/>
    <col min="4" max="4" width="21.42578125" style="72" customWidth="1"/>
    <col min="5" max="5" width="18" style="72" customWidth="1" outlineLevel="1"/>
    <col min="6" max="8" width="5.5703125" style="73" customWidth="1"/>
    <col min="9" max="14" width="7.7109375" style="74" customWidth="1"/>
    <col min="15" max="20" width="7.7109375" style="75" customWidth="1"/>
    <col min="21" max="22" width="7.7109375" style="74" customWidth="1"/>
    <col min="23" max="23" width="7.7109375" style="75" customWidth="1"/>
    <col min="24" max="24" width="7.7109375" style="74" customWidth="1"/>
    <col min="25" max="25" width="7.7109375" style="75" customWidth="1"/>
    <col min="26" max="26" width="7.7109375" style="74" customWidth="1"/>
    <col min="27" max="27" width="7.7109375" style="75" customWidth="1"/>
    <col min="28" max="28" width="7.7109375" style="74" customWidth="1"/>
    <col min="29" max="34" width="7.7109375" style="75" customWidth="1"/>
    <col min="35" max="16384" width="9.140625" style="72"/>
  </cols>
  <sheetData>
    <row r="1" spans="1:34" ht="15" customHeight="1" x14ac:dyDescent="0.25">
      <c r="AG1" s="76">
        <f ca="1">TODAY()</f>
        <v>42958</v>
      </c>
      <c r="AH1" s="76"/>
    </row>
    <row r="2" spans="1:34" ht="15" x14ac:dyDescent="0.25">
      <c r="A2" s="77" t="s">
        <v>88</v>
      </c>
    </row>
    <row r="3" spans="1:34" x14ac:dyDescent="0.25">
      <c r="I3" s="78"/>
      <c r="J3" s="78"/>
      <c r="K3" s="78"/>
      <c r="L3" s="78"/>
      <c r="M3" s="78"/>
      <c r="N3" s="78"/>
      <c r="O3" s="79"/>
      <c r="P3" s="79"/>
      <c r="Q3" s="79"/>
      <c r="R3" s="79"/>
      <c r="S3" s="79"/>
      <c r="T3" s="79"/>
      <c r="U3" s="78"/>
      <c r="V3" s="78"/>
      <c r="W3" s="79"/>
      <c r="X3" s="78"/>
      <c r="Y3" s="79"/>
      <c r="Z3" s="78"/>
      <c r="AA3" s="79"/>
      <c r="AB3" s="78"/>
      <c r="AC3" s="79"/>
      <c r="AD3" s="79"/>
      <c r="AE3" s="79"/>
      <c r="AF3" s="79"/>
      <c r="AG3" s="79"/>
      <c r="AH3" s="79"/>
    </row>
    <row r="4" spans="1:34" ht="17.25" customHeight="1" x14ac:dyDescent="0.25">
      <c r="A4" s="80" t="s">
        <v>7</v>
      </c>
      <c r="B4" s="120" t="s">
        <v>51</v>
      </c>
      <c r="C4" s="120"/>
      <c r="D4" s="81" t="s">
        <v>69</v>
      </c>
      <c r="E4" s="120" t="s">
        <v>89</v>
      </c>
      <c r="F4" s="82" t="s">
        <v>70</v>
      </c>
      <c r="G4" s="83"/>
      <c r="H4" s="84"/>
      <c r="I4" s="85" t="s">
        <v>90</v>
      </c>
      <c r="J4" s="85"/>
      <c r="K4" s="85"/>
      <c r="L4" s="85"/>
      <c r="M4" s="85"/>
      <c r="N4" s="121"/>
      <c r="O4" s="86" t="s">
        <v>91</v>
      </c>
      <c r="P4" s="86"/>
      <c r="Q4" s="86"/>
      <c r="R4" s="86"/>
      <c r="S4" s="86"/>
      <c r="T4" s="87" t="s">
        <v>92</v>
      </c>
      <c r="U4" s="87"/>
      <c r="V4" s="87"/>
      <c r="W4" s="87"/>
      <c r="X4" s="87"/>
      <c r="Y4" s="87"/>
      <c r="Z4" s="87"/>
      <c r="AA4" s="87"/>
      <c r="AB4" s="87"/>
      <c r="AC4" s="87"/>
      <c r="AD4" s="88" t="s">
        <v>93</v>
      </c>
      <c r="AE4" s="88"/>
      <c r="AF4" s="88"/>
      <c r="AG4" s="88"/>
      <c r="AH4" s="88"/>
    </row>
    <row r="5" spans="1:34" ht="17.25" customHeight="1" x14ac:dyDescent="0.25">
      <c r="A5" s="89"/>
      <c r="B5" s="90" t="s">
        <v>73</v>
      </c>
      <c r="C5" s="90"/>
      <c r="D5" s="90"/>
      <c r="E5" s="90"/>
      <c r="F5" s="90" t="s">
        <v>74</v>
      </c>
      <c r="G5" s="90" t="s">
        <v>75</v>
      </c>
      <c r="H5" s="90" t="s">
        <v>50</v>
      </c>
      <c r="I5" s="91" t="s">
        <v>76</v>
      </c>
      <c r="J5" s="91" t="s">
        <v>77</v>
      </c>
      <c r="K5" s="91" t="s">
        <v>78</v>
      </c>
      <c r="L5" s="91" t="s">
        <v>79</v>
      </c>
      <c r="M5" s="91" t="s">
        <v>80</v>
      </c>
      <c r="N5" s="91"/>
      <c r="O5" s="92" t="s">
        <v>76</v>
      </c>
      <c r="P5" s="92" t="s">
        <v>77</v>
      </c>
      <c r="Q5" s="92" t="s">
        <v>78</v>
      </c>
      <c r="R5" s="92" t="s">
        <v>79</v>
      </c>
      <c r="S5" s="92" t="s">
        <v>80</v>
      </c>
      <c r="T5" s="93" t="s">
        <v>76</v>
      </c>
      <c r="U5" s="94"/>
      <c r="V5" s="93" t="s">
        <v>77</v>
      </c>
      <c r="W5" s="94"/>
      <c r="X5" s="93" t="s">
        <v>78</v>
      </c>
      <c r="Y5" s="94"/>
      <c r="Z5" s="93" t="s">
        <v>79</v>
      </c>
      <c r="AA5" s="94"/>
      <c r="AB5" s="93" t="s">
        <v>80</v>
      </c>
      <c r="AC5" s="94"/>
      <c r="AD5" s="95" t="s">
        <v>76</v>
      </c>
      <c r="AE5" s="95" t="s">
        <v>77</v>
      </c>
      <c r="AF5" s="95" t="s">
        <v>78</v>
      </c>
      <c r="AG5" s="95" t="s">
        <v>79</v>
      </c>
      <c r="AH5" s="95" t="s">
        <v>80</v>
      </c>
    </row>
    <row r="6" spans="1:34" ht="15.75" customHeight="1" x14ac:dyDescent="0.25">
      <c r="A6" s="115">
        <v>1</v>
      </c>
      <c r="B6" s="122" t="s">
        <v>48</v>
      </c>
      <c r="C6" s="116"/>
      <c r="D6" s="115" t="s">
        <v>94</v>
      </c>
      <c r="E6" s="115"/>
      <c r="F6" s="116">
        <v>28</v>
      </c>
      <c r="G6" s="116">
        <v>2</v>
      </c>
      <c r="H6" s="116">
        <v>30</v>
      </c>
      <c r="I6" s="117">
        <f>[1]RJKAM!AC10</f>
        <v>0.38620689655172413</v>
      </c>
      <c r="J6" s="117"/>
      <c r="K6" s="117"/>
      <c r="L6" s="117"/>
      <c r="M6" s="117"/>
      <c r="N6" s="117"/>
      <c r="O6" s="118">
        <f>[1]RJKAM!AG10</f>
        <v>2</v>
      </c>
      <c r="P6" s="118"/>
      <c r="Q6" s="118"/>
      <c r="R6" s="118"/>
      <c r="S6" s="118"/>
      <c r="T6" s="118">
        <f>[1]RJKAM!AO10</f>
        <v>7</v>
      </c>
      <c r="U6" s="117">
        <f>[1]RJKAM!AP10</f>
        <v>0.35</v>
      </c>
      <c r="V6" s="117"/>
      <c r="W6" s="118"/>
      <c r="X6" s="117"/>
      <c r="Y6" s="118"/>
      <c r="Z6" s="117"/>
      <c r="AA6" s="118"/>
      <c r="AB6" s="117"/>
      <c r="AC6" s="118"/>
      <c r="AD6" s="118">
        <f>[1]RJKAM!AT10</f>
        <v>2</v>
      </c>
      <c r="AE6" s="118"/>
      <c r="AF6" s="118"/>
      <c r="AG6" s="118"/>
      <c r="AH6" s="118"/>
    </row>
    <row r="7" spans="1:34" outlineLevel="1" x14ac:dyDescent="0.25">
      <c r="A7" s="100"/>
      <c r="B7" s="123" t="s">
        <v>48</v>
      </c>
      <c r="C7" s="123" t="s">
        <v>95</v>
      </c>
      <c r="D7" s="101" t="s">
        <v>84</v>
      </c>
      <c r="E7" s="101" t="s">
        <v>94</v>
      </c>
      <c r="F7" s="102">
        <v>5</v>
      </c>
      <c r="G7" s="102">
        <v>0</v>
      </c>
      <c r="H7" s="102">
        <v>5</v>
      </c>
      <c r="I7" s="103">
        <f>[1]RJKAM!AC17</f>
        <v>0.75</v>
      </c>
      <c r="J7" s="103"/>
      <c r="K7" s="103"/>
      <c r="L7" s="103"/>
      <c r="M7" s="103"/>
      <c r="N7" s="103"/>
      <c r="O7" s="104">
        <f>[1]RJKAM!AG17</f>
        <v>2</v>
      </c>
      <c r="P7" s="104"/>
      <c r="Q7" s="104"/>
      <c r="R7" s="104"/>
      <c r="S7" s="104"/>
      <c r="T7" s="124">
        <f>[1]RJKAM!AO17</f>
        <v>0</v>
      </c>
      <c r="U7" s="125">
        <f>[1]RJKAM!AP17</f>
        <v>0</v>
      </c>
      <c r="V7" s="103"/>
      <c r="W7" s="104"/>
      <c r="X7" s="103"/>
      <c r="Y7" s="104"/>
      <c r="Z7" s="103"/>
      <c r="AA7" s="104"/>
      <c r="AB7" s="103"/>
      <c r="AC7" s="104"/>
      <c r="AD7" s="104">
        <f>[1]RJKAM!AT17</f>
        <v>1</v>
      </c>
      <c r="AE7" s="104"/>
      <c r="AF7" s="104"/>
      <c r="AG7" s="104"/>
      <c r="AH7" s="104"/>
    </row>
    <row r="8" spans="1:34" outlineLevel="1" x14ac:dyDescent="0.25">
      <c r="A8" s="100"/>
      <c r="B8" s="123" t="s">
        <v>48</v>
      </c>
      <c r="C8" s="123" t="s">
        <v>95</v>
      </c>
      <c r="D8" s="101" t="s">
        <v>83</v>
      </c>
      <c r="E8" s="101" t="s">
        <v>94</v>
      </c>
      <c r="F8" s="102">
        <v>1</v>
      </c>
      <c r="G8" s="102">
        <v>2</v>
      </c>
      <c r="H8" s="102">
        <v>3</v>
      </c>
      <c r="I8" s="103"/>
      <c r="J8" s="103"/>
      <c r="K8" s="103"/>
      <c r="L8" s="103"/>
      <c r="M8" s="103"/>
      <c r="N8" s="103"/>
      <c r="O8" s="104"/>
      <c r="P8" s="104"/>
      <c r="Q8" s="104"/>
      <c r="R8" s="104"/>
      <c r="S8" s="104"/>
      <c r="T8" s="104"/>
      <c r="U8" s="103"/>
      <c r="V8" s="103"/>
      <c r="W8" s="104"/>
      <c r="X8" s="103"/>
      <c r="Y8" s="104"/>
      <c r="Z8" s="103"/>
      <c r="AA8" s="104"/>
      <c r="AB8" s="103"/>
      <c r="AC8" s="104"/>
      <c r="AD8" s="104"/>
      <c r="AE8" s="104"/>
      <c r="AF8" s="104"/>
      <c r="AG8" s="104"/>
      <c r="AH8" s="104"/>
    </row>
    <row r="9" spans="1:34" outlineLevel="1" x14ac:dyDescent="0.25">
      <c r="A9" s="100"/>
      <c r="B9" s="123" t="s">
        <v>48</v>
      </c>
      <c r="C9" s="123" t="s">
        <v>95</v>
      </c>
      <c r="D9" s="101" t="s">
        <v>85</v>
      </c>
      <c r="E9" s="101" t="s">
        <v>94</v>
      </c>
      <c r="F9" s="102">
        <v>2</v>
      </c>
      <c r="G9" s="102">
        <v>0</v>
      </c>
      <c r="H9" s="102">
        <v>2</v>
      </c>
      <c r="I9" s="103"/>
      <c r="J9" s="103"/>
      <c r="K9" s="103"/>
      <c r="L9" s="103"/>
      <c r="M9" s="103"/>
      <c r="N9" s="103"/>
      <c r="O9" s="104"/>
      <c r="P9" s="104"/>
      <c r="Q9" s="104"/>
      <c r="R9" s="104"/>
      <c r="S9" s="104"/>
      <c r="T9" s="104"/>
      <c r="U9" s="103"/>
      <c r="V9" s="103"/>
      <c r="W9" s="104"/>
      <c r="X9" s="103"/>
      <c r="Y9" s="104"/>
      <c r="Z9" s="103"/>
      <c r="AA9" s="104"/>
      <c r="AB9" s="103"/>
      <c r="AC9" s="104"/>
      <c r="AD9" s="104"/>
      <c r="AE9" s="104"/>
      <c r="AF9" s="104"/>
      <c r="AG9" s="104"/>
      <c r="AH9" s="104"/>
    </row>
    <row r="10" spans="1:34" outlineLevel="1" x14ac:dyDescent="0.25">
      <c r="A10" s="100"/>
      <c r="B10" s="123" t="s">
        <v>48</v>
      </c>
      <c r="C10" s="123" t="s">
        <v>95</v>
      </c>
      <c r="D10" s="101" t="s">
        <v>87</v>
      </c>
      <c r="E10" s="101" t="s">
        <v>94</v>
      </c>
      <c r="F10" s="102">
        <v>4</v>
      </c>
      <c r="G10" s="102">
        <v>0</v>
      </c>
      <c r="H10" s="102">
        <v>4</v>
      </c>
      <c r="I10" s="103"/>
      <c r="J10" s="103"/>
      <c r="K10" s="103"/>
      <c r="L10" s="103"/>
      <c r="M10" s="103"/>
      <c r="N10" s="103"/>
      <c r="O10" s="104"/>
      <c r="P10" s="104"/>
      <c r="Q10" s="104"/>
      <c r="R10" s="104"/>
      <c r="S10" s="104"/>
      <c r="T10" s="104"/>
      <c r="U10" s="103"/>
      <c r="V10" s="103"/>
      <c r="W10" s="104"/>
      <c r="X10" s="103"/>
      <c r="Y10" s="104"/>
      <c r="Z10" s="103"/>
      <c r="AA10" s="104"/>
      <c r="AB10" s="103"/>
      <c r="AC10" s="104"/>
      <c r="AD10" s="104"/>
      <c r="AE10" s="104"/>
      <c r="AF10" s="104"/>
      <c r="AG10" s="104"/>
      <c r="AH10" s="104"/>
    </row>
    <row r="11" spans="1:34" outlineLevel="1" x14ac:dyDescent="0.25">
      <c r="A11" s="100"/>
      <c r="B11" s="123" t="s">
        <v>48</v>
      </c>
      <c r="C11" s="123" t="s">
        <v>95</v>
      </c>
      <c r="D11" s="101" t="s">
        <v>82</v>
      </c>
      <c r="E11" s="101" t="s">
        <v>94</v>
      </c>
      <c r="F11" s="102">
        <v>2</v>
      </c>
      <c r="G11" s="102">
        <v>0</v>
      </c>
      <c r="H11" s="102">
        <v>2</v>
      </c>
      <c r="I11" s="103"/>
      <c r="J11" s="103"/>
      <c r="K11" s="103"/>
      <c r="L11" s="103"/>
      <c r="M11" s="103"/>
      <c r="N11" s="103"/>
      <c r="O11" s="104"/>
      <c r="P11" s="104"/>
      <c r="Q11" s="104"/>
      <c r="R11" s="104"/>
      <c r="S11" s="104"/>
      <c r="T11" s="104"/>
      <c r="U11" s="103"/>
      <c r="V11" s="103"/>
      <c r="W11" s="104"/>
      <c r="X11" s="103"/>
      <c r="Y11" s="104"/>
      <c r="Z11" s="103"/>
      <c r="AA11" s="104"/>
      <c r="AB11" s="103"/>
      <c r="AC11" s="104"/>
      <c r="AD11" s="104"/>
      <c r="AE11" s="104"/>
      <c r="AF11" s="104"/>
      <c r="AG11" s="104"/>
      <c r="AH11" s="104"/>
    </row>
    <row r="12" spans="1:34" outlineLevel="1" x14ac:dyDescent="0.25">
      <c r="A12" s="100"/>
      <c r="B12" s="123" t="s">
        <v>48</v>
      </c>
      <c r="C12" s="123" t="s">
        <v>95</v>
      </c>
      <c r="D12" s="101" t="s">
        <v>81</v>
      </c>
      <c r="E12" s="101" t="s">
        <v>94</v>
      </c>
      <c r="F12" s="102">
        <v>14</v>
      </c>
      <c r="G12" s="102">
        <v>0</v>
      </c>
      <c r="H12" s="102">
        <v>14</v>
      </c>
      <c r="I12" s="103"/>
      <c r="J12" s="103"/>
      <c r="K12" s="103"/>
      <c r="L12" s="103"/>
      <c r="M12" s="103"/>
      <c r="N12" s="103"/>
      <c r="O12" s="104"/>
      <c r="P12" s="104"/>
      <c r="Q12" s="104"/>
      <c r="R12" s="104"/>
      <c r="S12" s="104"/>
      <c r="T12" s="104"/>
      <c r="U12" s="103"/>
      <c r="V12" s="103"/>
      <c r="W12" s="104"/>
      <c r="X12" s="103"/>
      <c r="Y12" s="104"/>
      <c r="Z12" s="103"/>
      <c r="AA12" s="104"/>
      <c r="AB12" s="103"/>
      <c r="AC12" s="104"/>
      <c r="AD12" s="104"/>
      <c r="AE12" s="104"/>
      <c r="AF12" s="104"/>
      <c r="AG12" s="104"/>
      <c r="AH12" s="104"/>
    </row>
    <row r="13" spans="1:34" ht="15.75" customHeight="1" x14ac:dyDescent="0.25">
      <c r="A13" s="126">
        <v>2</v>
      </c>
      <c r="B13" s="127"/>
      <c r="C13" s="127"/>
      <c r="D13" s="126" t="s">
        <v>96</v>
      </c>
      <c r="E13" s="126"/>
      <c r="F13" s="127">
        <v>14</v>
      </c>
      <c r="G13" s="127">
        <v>4</v>
      </c>
      <c r="H13" s="127">
        <v>18</v>
      </c>
      <c r="I13" s="128"/>
      <c r="J13" s="128"/>
      <c r="K13" s="128"/>
      <c r="L13" s="128"/>
      <c r="M13" s="128"/>
      <c r="N13" s="128"/>
      <c r="O13" s="129"/>
      <c r="P13" s="129"/>
      <c r="Q13" s="129"/>
      <c r="R13" s="129"/>
      <c r="S13" s="129"/>
      <c r="T13" s="129"/>
      <c r="U13" s="128"/>
      <c r="V13" s="128"/>
      <c r="W13" s="129"/>
      <c r="X13" s="128"/>
      <c r="Y13" s="129"/>
      <c r="Z13" s="128"/>
      <c r="AA13" s="129"/>
      <c r="AB13" s="128"/>
      <c r="AC13" s="129"/>
      <c r="AD13" s="129"/>
      <c r="AE13" s="129"/>
      <c r="AF13" s="129"/>
      <c r="AG13" s="129"/>
      <c r="AH13" s="129"/>
    </row>
    <row r="14" spans="1:34" outlineLevel="1" x14ac:dyDescent="0.25">
      <c r="A14" s="100"/>
      <c r="B14" s="102"/>
      <c r="C14" s="102"/>
      <c r="D14" s="101" t="s">
        <v>84</v>
      </c>
      <c r="E14" s="101" t="s">
        <v>96</v>
      </c>
      <c r="F14" s="102">
        <v>5</v>
      </c>
      <c r="G14" s="102">
        <v>0</v>
      </c>
      <c r="H14" s="102">
        <v>5</v>
      </c>
      <c r="I14" s="103"/>
      <c r="J14" s="103"/>
      <c r="K14" s="103"/>
      <c r="L14" s="103"/>
      <c r="M14" s="103"/>
      <c r="N14" s="103"/>
      <c r="O14" s="104"/>
      <c r="P14" s="104"/>
      <c r="Q14" s="104"/>
      <c r="R14" s="104"/>
      <c r="S14" s="104"/>
      <c r="T14" s="104"/>
      <c r="U14" s="103"/>
      <c r="V14" s="103"/>
      <c r="W14" s="104"/>
      <c r="X14" s="103"/>
      <c r="Y14" s="104"/>
      <c r="Z14" s="103"/>
      <c r="AA14" s="104"/>
      <c r="AB14" s="103"/>
      <c r="AC14" s="104"/>
      <c r="AD14" s="104"/>
      <c r="AE14" s="104"/>
      <c r="AF14" s="104"/>
      <c r="AG14" s="104"/>
      <c r="AH14" s="104"/>
    </row>
    <row r="15" spans="1:34" outlineLevel="1" x14ac:dyDescent="0.25">
      <c r="A15" s="100"/>
      <c r="B15" s="102"/>
      <c r="C15" s="102"/>
      <c r="D15" s="101" t="s">
        <v>85</v>
      </c>
      <c r="E15" s="101" t="s">
        <v>96</v>
      </c>
      <c r="F15" s="102">
        <v>1</v>
      </c>
      <c r="G15" s="102">
        <v>0</v>
      </c>
      <c r="H15" s="102">
        <v>1</v>
      </c>
      <c r="I15" s="103"/>
      <c r="J15" s="103"/>
      <c r="K15" s="103"/>
      <c r="L15" s="103"/>
      <c r="M15" s="103"/>
      <c r="N15" s="103"/>
      <c r="O15" s="104"/>
      <c r="P15" s="104"/>
      <c r="Q15" s="104"/>
      <c r="R15" s="104"/>
      <c r="S15" s="104"/>
      <c r="T15" s="104"/>
      <c r="U15" s="103"/>
      <c r="V15" s="103"/>
      <c r="W15" s="104"/>
      <c r="X15" s="103"/>
      <c r="Y15" s="104"/>
      <c r="Z15" s="103"/>
      <c r="AA15" s="104"/>
      <c r="AB15" s="103"/>
      <c r="AC15" s="104"/>
      <c r="AD15" s="104"/>
      <c r="AE15" s="104"/>
      <c r="AF15" s="104"/>
      <c r="AG15" s="104"/>
      <c r="AH15" s="104"/>
    </row>
    <row r="16" spans="1:34" outlineLevel="1" x14ac:dyDescent="0.25">
      <c r="A16" s="100"/>
      <c r="B16" s="102"/>
      <c r="C16" s="102"/>
      <c r="D16" s="101" t="s">
        <v>87</v>
      </c>
      <c r="E16" s="101" t="s">
        <v>96</v>
      </c>
      <c r="F16" s="102">
        <v>0</v>
      </c>
      <c r="G16" s="102">
        <v>4</v>
      </c>
      <c r="H16" s="102">
        <v>4</v>
      </c>
      <c r="I16" s="103"/>
      <c r="J16" s="103"/>
      <c r="K16" s="103"/>
      <c r="L16" s="103"/>
      <c r="M16" s="103"/>
      <c r="N16" s="103"/>
      <c r="O16" s="104"/>
      <c r="P16" s="104"/>
      <c r="Q16" s="104"/>
      <c r="R16" s="104"/>
      <c r="S16" s="104"/>
      <c r="T16" s="104"/>
      <c r="U16" s="103"/>
      <c r="V16" s="103"/>
      <c r="W16" s="104"/>
      <c r="X16" s="103"/>
      <c r="Y16" s="104"/>
      <c r="Z16" s="103"/>
      <c r="AA16" s="104"/>
      <c r="AB16" s="103"/>
      <c r="AC16" s="104"/>
      <c r="AD16" s="104"/>
      <c r="AE16" s="104"/>
      <c r="AF16" s="104"/>
      <c r="AG16" s="104"/>
      <c r="AH16" s="104"/>
    </row>
    <row r="17" spans="1:34" outlineLevel="1" x14ac:dyDescent="0.25">
      <c r="A17" s="100"/>
      <c r="B17" s="102"/>
      <c r="C17" s="102"/>
      <c r="D17" s="101" t="s">
        <v>82</v>
      </c>
      <c r="E17" s="101" t="s">
        <v>96</v>
      </c>
      <c r="F17" s="102">
        <v>1</v>
      </c>
      <c r="G17" s="102">
        <v>0</v>
      </c>
      <c r="H17" s="102">
        <v>1</v>
      </c>
      <c r="I17" s="103"/>
      <c r="J17" s="103"/>
      <c r="K17" s="103"/>
      <c r="L17" s="103"/>
      <c r="M17" s="103"/>
      <c r="N17" s="103"/>
      <c r="O17" s="104"/>
      <c r="P17" s="104"/>
      <c r="Q17" s="104"/>
      <c r="R17" s="104"/>
      <c r="S17" s="104"/>
      <c r="T17" s="104"/>
      <c r="U17" s="103"/>
      <c r="V17" s="103"/>
      <c r="W17" s="104"/>
      <c r="X17" s="103"/>
      <c r="Y17" s="104"/>
      <c r="Z17" s="103"/>
      <c r="AA17" s="104"/>
      <c r="AB17" s="103"/>
      <c r="AC17" s="104"/>
      <c r="AD17" s="104"/>
      <c r="AE17" s="104"/>
      <c r="AF17" s="104"/>
      <c r="AG17" s="104"/>
      <c r="AH17" s="104"/>
    </row>
    <row r="18" spans="1:34" outlineLevel="1" x14ac:dyDescent="0.25">
      <c r="A18" s="100"/>
      <c r="B18" s="102"/>
      <c r="C18" s="102"/>
      <c r="D18" s="101" t="s">
        <v>81</v>
      </c>
      <c r="E18" s="101" t="s">
        <v>96</v>
      </c>
      <c r="F18" s="102">
        <v>7</v>
      </c>
      <c r="G18" s="102">
        <v>0</v>
      </c>
      <c r="H18" s="102">
        <v>7</v>
      </c>
      <c r="I18" s="103"/>
      <c r="J18" s="103"/>
      <c r="K18" s="103"/>
      <c r="L18" s="103"/>
      <c r="M18" s="103"/>
      <c r="N18" s="103"/>
      <c r="O18" s="104"/>
      <c r="P18" s="104"/>
      <c r="Q18" s="104"/>
      <c r="R18" s="104"/>
      <c r="S18" s="104"/>
      <c r="T18" s="104"/>
      <c r="U18" s="103"/>
      <c r="V18" s="103"/>
      <c r="W18" s="104"/>
      <c r="X18" s="103"/>
      <c r="Y18" s="104"/>
      <c r="Z18" s="103"/>
      <c r="AA18" s="104"/>
      <c r="AB18" s="103"/>
      <c r="AC18" s="104"/>
      <c r="AD18" s="104"/>
      <c r="AE18" s="104"/>
      <c r="AF18" s="104"/>
      <c r="AG18" s="104"/>
      <c r="AH18" s="104"/>
    </row>
    <row r="19" spans="1:34" ht="15.75" customHeight="1" x14ac:dyDescent="0.25">
      <c r="A19" s="126">
        <v>3</v>
      </c>
      <c r="B19" s="127"/>
      <c r="C19" s="127"/>
      <c r="D19" s="126" t="s">
        <v>97</v>
      </c>
      <c r="E19" s="126"/>
      <c r="F19" s="127">
        <v>30</v>
      </c>
      <c r="G19" s="127">
        <v>7</v>
      </c>
      <c r="H19" s="127">
        <v>37</v>
      </c>
      <c r="I19" s="128"/>
      <c r="J19" s="128"/>
      <c r="K19" s="128"/>
      <c r="L19" s="128"/>
      <c r="M19" s="128"/>
      <c r="N19" s="128"/>
      <c r="O19" s="129"/>
      <c r="P19" s="129"/>
      <c r="Q19" s="129"/>
      <c r="R19" s="129"/>
      <c r="S19" s="129"/>
      <c r="T19" s="129"/>
      <c r="U19" s="128"/>
      <c r="V19" s="128"/>
      <c r="W19" s="129"/>
      <c r="X19" s="128"/>
      <c r="Y19" s="129"/>
      <c r="Z19" s="128"/>
      <c r="AA19" s="129"/>
      <c r="AB19" s="128"/>
      <c r="AC19" s="129"/>
      <c r="AD19" s="129"/>
      <c r="AE19" s="129"/>
      <c r="AF19" s="129"/>
      <c r="AG19" s="129"/>
      <c r="AH19" s="129"/>
    </row>
    <row r="20" spans="1:34" outlineLevel="1" x14ac:dyDescent="0.25">
      <c r="A20" s="100"/>
      <c r="B20" s="102"/>
      <c r="C20" s="102"/>
      <c r="D20" s="101" t="s">
        <v>83</v>
      </c>
      <c r="E20" s="101" t="s">
        <v>97</v>
      </c>
      <c r="F20" s="102">
        <v>11</v>
      </c>
      <c r="G20" s="102">
        <v>7</v>
      </c>
      <c r="H20" s="102">
        <v>18</v>
      </c>
      <c r="I20" s="103"/>
      <c r="J20" s="103"/>
      <c r="K20" s="103"/>
      <c r="L20" s="103"/>
      <c r="M20" s="103"/>
      <c r="N20" s="103"/>
      <c r="O20" s="104"/>
      <c r="P20" s="104"/>
      <c r="Q20" s="104"/>
      <c r="R20" s="104"/>
      <c r="S20" s="104"/>
      <c r="T20" s="104"/>
      <c r="U20" s="103"/>
      <c r="V20" s="103"/>
      <c r="W20" s="104"/>
      <c r="X20" s="103"/>
      <c r="Y20" s="104"/>
      <c r="Z20" s="103"/>
      <c r="AA20" s="104"/>
      <c r="AB20" s="103"/>
      <c r="AC20" s="104"/>
      <c r="AD20" s="104"/>
      <c r="AE20" s="104"/>
      <c r="AF20" s="104"/>
      <c r="AG20" s="104"/>
      <c r="AH20" s="104"/>
    </row>
    <row r="21" spans="1:34" outlineLevel="1" x14ac:dyDescent="0.25">
      <c r="A21" s="100"/>
      <c r="B21" s="102"/>
      <c r="C21" s="102"/>
      <c r="D21" s="101" t="s">
        <v>82</v>
      </c>
      <c r="E21" s="101" t="s">
        <v>97</v>
      </c>
      <c r="F21" s="102">
        <v>19</v>
      </c>
      <c r="G21" s="102">
        <v>0</v>
      </c>
      <c r="H21" s="102">
        <v>19</v>
      </c>
      <c r="I21" s="103"/>
      <c r="J21" s="103"/>
      <c r="K21" s="103"/>
      <c r="L21" s="103"/>
      <c r="M21" s="103"/>
      <c r="N21" s="103"/>
      <c r="O21" s="104"/>
      <c r="P21" s="104"/>
      <c r="Q21" s="104"/>
      <c r="R21" s="104"/>
      <c r="S21" s="104"/>
      <c r="T21" s="104"/>
      <c r="U21" s="103"/>
      <c r="V21" s="103"/>
      <c r="W21" s="104"/>
      <c r="X21" s="103"/>
      <c r="Y21" s="104"/>
      <c r="Z21" s="103"/>
      <c r="AA21" s="104"/>
      <c r="AB21" s="103"/>
      <c r="AC21" s="104"/>
      <c r="AD21" s="104"/>
      <c r="AE21" s="104"/>
      <c r="AF21" s="104"/>
      <c r="AG21" s="104"/>
      <c r="AH21" s="104"/>
    </row>
    <row r="22" spans="1:34" ht="15.75" customHeight="1" x14ac:dyDescent="0.25">
      <c r="A22" s="126">
        <v>4</v>
      </c>
      <c r="B22" s="127"/>
      <c r="C22" s="127"/>
      <c r="D22" s="126" t="s">
        <v>98</v>
      </c>
      <c r="E22" s="126"/>
      <c r="F22" s="127">
        <v>20</v>
      </c>
      <c r="G22" s="127">
        <v>30</v>
      </c>
      <c r="H22" s="127">
        <v>50</v>
      </c>
      <c r="I22" s="128"/>
      <c r="J22" s="128"/>
      <c r="K22" s="128"/>
      <c r="L22" s="128"/>
      <c r="M22" s="128"/>
      <c r="N22" s="128"/>
      <c r="O22" s="129"/>
      <c r="P22" s="129"/>
      <c r="Q22" s="129"/>
      <c r="R22" s="129"/>
      <c r="S22" s="129"/>
      <c r="T22" s="129"/>
      <c r="U22" s="128"/>
      <c r="V22" s="128"/>
      <c r="W22" s="129"/>
      <c r="X22" s="128"/>
      <c r="Y22" s="129"/>
      <c r="Z22" s="128"/>
      <c r="AA22" s="129"/>
      <c r="AB22" s="128"/>
      <c r="AC22" s="129"/>
      <c r="AD22" s="129"/>
      <c r="AE22" s="129"/>
      <c r="AF22" s="129"/>
      <c r="AG22" s="129"/>
      <c r="AH22" s="129"/>
    </row>
    <row r="23" spans="1:34" outlineLevel="1" x14ac:dyDescent="0.25">
      <c r="A23" s="100"/>
      <c r="B23" s="102"/>
      <c r="C23" s="102"/>
      <c r="D23" s="101" t="s">
        <v>84</v>
      </c>
      <c r="E23" s="101" t="s">
        <v>98</v>
      </c>
      <c r="F23" s="102">
        <v>9</v>
      </c>
      <c r="G23" s="102">
        <v>30</v>
      </c>
      <c r="H23" s="102">
        <v>39</v>
      </c>
      <c r="I23" s="103"/>
      <c r="J23" s="103"/>
      <c r="K23" s="103"/>
      <c r="L23" s="103"/>
      <c r="M23" s="103"/>
      <c r="N23" s="103"/>
      <c r="O23" s="104"/>
      <c r="P23" s="104"/>
      <c r="Q23" s="104"/>
      <c r="R23" s="104"/>
      <c r="S23" s="104"/>
      <c r="T23" s="104"/>
      <c r="U23" s="103"/>
      <c r="V23" s="103"/>
      <c r="W23" s="104"/>
      <c r="X23" s="103"/>
      <c r="Y23" s="104"/>
      <c r="Z23" s="103"/>
      <c r="AA23" s="104"/>
      <c r="AB23" s="103"/>
      <c r="AC23" s="104"/>
      <c r="AD23" s="104"/>
      <c r="AE23" s="104"/>
      <c r="AF23" s="104"/>
      <c r="AG23" s="104"/>
      <c r="AH23" s="104"/>
    </row>
    <row r="24" spans="1:34" outlineLevel="1" x14ac:dyDescent="0.25">
      <c r="A24" s="100"/>
      <c r="B24" s="102"/>
      <c r="C24" s="102"/>
      <c r="D24" s="101" t="s">
        <v>81</v>
      </c>
      <c r="E24" s="101" t="s">
        <v>98</v>
      </c>
      <c r="F24" s="102">
        <v>11</v>
      </c>
      <c r="G24" s="102">
        <v>0</v>
      </c>
      <c r="H24" s="102">
        <v>11</v>
      </c>
      <c r="I24" s="103"/>
      <c r="J24" s="103"/>
      <c r="K24" s="103"/>
      <c r="L24" s="103"/>
      <c r="M24" s="103"/>
      <c r="N24" s="103"/>
      <c r="O24" s="104"/>
      <c r="P24" s="104"/>
      <c r="Q24" s="104"/>
      <c r="R24" s="104"/>
      <c r="S24" s="104"/>
      <c r="T24" s="104"/>
      <c r="U24" s="103"/>
      <c r="V24" s="103"/>
      <c r="W24" s="104"/>
      <c r="X24" s="103"/>
      <c r="Y24" s="104"/>
      <c r="Z24" s="103"/>
      <c r="AA24" s="104"/>
      <c r="AB24" s="103"/>
      <c r="AC24" s="104"/>
      <c r="AD24" s="104"/>
      <c r="AE24" s="104"/>
      <c r="AF24" s="104"/>
      <c r="AG24" s="104"/>
      <c r="AH24" s="104"/>
    </row>
    <row r="25" spans="1:34" ht="15.75" customHeight="1" x14ac:dyDescent="0.25">
      <c r="A25" s="126">
        <v>5</v>
      </c>
      <c r="B25" s="127"/>
      <c r="C25" s="127"/>
      <c r="D25" s="126" t="s">
        <v>99</v>
      </c>
      <c r="E25" s="126"/>
      <c r="F25" s="127">
        <v>0</v>
      </c>
      <c r="G25" s="127">
        <v>46</v>
      </c>
      <c r="H25" s="127">
        <v>46</v>
      </c>
      <c r="I25" s="128"/>
      <c r="J25" s="128"/>
      <c r="K25" s="128"/>
      <c r="L25" s="128"/>
      <c r="M25" s="128"/>
      <c r="N25" s="128"/>
      <c r="O25" s="129"/>
      <c r="P25" s="129"/>
      <c r="Q25" s="129"/>
      <c r="R25" s="129"/>
      <c r="S25" s="129"/>
      <c r="T25" s="129"/>
      <c r="U25" s="128"/>
      <c r="V25" s="128"/>
      <c r="W25" s="129"/>
      <c r="X25" s="128"/>
      <c r="Y25" s="129"/>
      <c r="Z25" s="128"/>
      <c r="AA25" s="129"/>
      <c r="AB25" s="128"/>
      <c r="AC25" s="129"/>
      <c r="AD25" s="129"/>
      <c r="AE25" s="129"/>
      <c r="AF25" s="129"/>
      <c r="AG25" s="129"/>
      <c r="AH25" s="129"/>
    </row>
    <row r="26" spans="1:34" outlineLevel="1" x14ac:dyDescent="0.25">
      <c r="A26" s="100"/>
      <c r="B26" s="102"/>
      <c r="C26" s="102"/>
      <c r="D26" s="101" t="s">
        <v>86</v>
      </c>
      <c r="E26" s="101" t="s">
        <v>99</v>
      </c>
      <c r="F26" s="102">
        <v>0</v>
      </c>
      <c r="G26" s="102">
        <v>46</v>
      </c>
      <c r="H26" s="102">
        <v>46</v>
      </c>
      <c r="I26" s="103"/>
      <c r="J26" s="103"/>
      <c r="K26" s="103"/>
      <c r="L26" s="103"/>
      <c r="M26" s="103"/>
      <c r="N26" s="103"/>
      <c r="O26" s="104"/>
      <c r="P26" s="104"/>
      <c r="Q26" s="104"/>
      <c r="R26" s="104"/>
      <c r="S26" s="104"/>
      <c r="T26" s="104"/>
      <c r="U26" s="103"/>
      <c r="V26" s="103"/>
      <c r="W26" s="104"/>
      <c r="X26" s="103"/>
      <c r="Y26" s="104"/>
      <c r="Z26" s="103"/>
      <c r="AA26" s="104"/>
      <c r="AB26" s="103"/>
      <c r="AC26" s="104"/>
      <c r="AD26" s="104"/>
      <c r="AE26" s="104"/>
      <c r="AF26" s="104"/>
      <c r="AG26" s="104"/>
      <c r="AH26" s="104"/>
    </row>
    <row r="27" spans="1:34" ht="15.75" customHeight="1" x14ac:dyDescent="0.25">
      <c r="A27" s="126">
        <v>6</v>
      </c>
      <c r="B27" s="127"/>
      <c r="C27" s="127"/>
      <c r="D27" s="126" t="s">
        <v>100</v>
      </c>
      <c r="E27" s="126"/>
      <c r="F27" s="127">
        <v>18</v>
      </c>
      <c r="G27" s="127">
        <v>28</v>
      </c>
      <c r="H27" s="127">
        <v>46</v>
      </c>
      <c r="I27" s="128"/>
      <c r="J27" s="128"/>
      <c r="K27" s="128"/>
      <c r="L27" s="128"/>
      <c r="M27" s="128"/>
      <c r="N27" s="128"/>
      <c r="O27" s="129"/>
      <c r="P27" s="129"/>
      <c r="Q27" s="129"/>
      <c r="R27" s="129"/>
      <c r="S27" s="129"/>
      <c r="T27" s="129"/>
      <c r="U27" s="128"/>
      <c r="V27" s="128"/>
      <c r="W27" s="129"/>
      <c r="X27" s="128"/>
      <c r="Y27" s="129"/>
      <c r="Z27" s="128"/>
      <c r="AA27" s="129"/>
      <c r="AB27" s="128"/>
      <c r="AC27" s="129"/>
      <c r="AD27" s="129"/>
      <c r="AE27" s="129"/>
      <c r="AF27" s="129"/>
      <c r="AG27" s="129"/>
      <c r="AH27" s="129"/>
    </row>
    <row r="28" spans="1:34" outlineLevel="1" x14ac:dyDescent="0.25">
      <c r="A28" s="100"/>
      <c r="B28" s="102"/>
      <c r="C28" s="102"/>
      <c r="D28" s="101" t="s">
        <v>87</v>
      </c>
      <c r="E28" s="101" t="s">
        <v>100</v>
      </c>
      <c r="F28" s="102">
        <v>18</v>
      </c>
      <c r="G28" s="102">
        <v>28</v>
      </c>
      <c r="H28" s="102">
        <v>46</v>
      </c>
      <c r="I28" s="103"/>
      <c r="J28" s="103"/>
      <c r="K28" s="103"/>
      <c r="L28" s="103"/>
      <c r="M28" s="103"/>
      <c r="N28" s="103"/>
      <c r="O28" s="104"/>
      <c r="P28" s="104"/>
      <c r="Q28" s="104"/>
      <c r="R28" s="104"/>
      <c r="S28" s="104"/>
      <c r="T28" s="104"/>
      <c r="U28" s="103"/>
      <c r="V28" s="103"/>
      <c r="W28" s="104"/>
      <c r="X28" s="103"/>
      <c r="Y28" s="104"/>
      <c r="Z28" s="103"/>
      <c r="AA28" s="104"/>
      <c r="AB28" s="103"/>
      <c r="AC28" s="104"/>
      <c r="AD28" s="104"/>
      <c r="AE28" s="104"/>
      <c r="AF28" s="104"/>
      <c r="AG28" s="104"/>
      <c r="AH28" s="104"/>
    </row>
    <row r="29" spans="1:34" ht="15.75" customHeight="1" x14ac:dyDescent="0.25">
      <c r="A29" s="126">
        <v>7</v>
      </c>
      <c r="B29" s="127"/>
      <c r="C29" s="127"/>
      <c r="D29" s="126" t="s">
        <v>101</v>
      </c>
      <c r="E29" s="126"/>
      <c r="F29" s="127">
        <v>41</v>
      </c>
      <c r="G29" s="127">
        <v>11</v>
      </c>
      <c r="H29" s="127">
        <v>52</v>
      </c>
      <c r="I29" s="128"/>
      <c r="J29" s="128"/>
      <c r="K29" s="128"/>
      <c r="L29" s="128"/>
      <c r="M29" s="128"/>
      <c r="N29" s="128"/>
      <c r="O29" s="129"/>
      <c r="P29" s="129"/>
      <c r="Q29" s="129"/>
      <c r="R29" s="129"/>
      <c r="S29" s="129"/>
      <c r="T29" s="129"/>
      <c r="U29" s="128"/>
      <c r="V29" s="128"/>
      <c r="W29" s="129"/>
      <c r="X29" s="128"/>
      <c r="Y29" s="129"/>
      <c r="Z29" s="128"/>
      <c r="AA29" s="129"/>
      <c r="AB29" s="128"/>
      <c r="AC29" s="129"/>
      <c r="AD29" s="129"/>
      <c r="AE29" s="129"/>
      <c r="AF29" s="129"/>
      <c r="AG29" s="129"/>
      <c r="AH29" s="129"/>
    </row>
    <row r="30" spans="1:34" outlineLevel="1" x14ac:dyDescent="0.25">
      <c r="A30" s="100"/>
      <c r="B30" s="102"/>
      <c r="C30" s="102"/>
      <c r="D30" s="101" t="s">
        <v>84</v>
      </c>
      <c r="E30" s="101" t="s">
        <v>101</v>
      </c>
      <c r="F30" s="102">
        <v>32</v>
      </c>
      <c r="G30" s="102">
        <v>11</v>
      </c>
      <c r="H30" s="102">
        <v>43</v>
      </c>
      <c r="I30" s="103"/>
      <c r="J30" s="103"/>
      <c r="K30" s="103"/>
      <c r="L30" s="103"/>
      <c r="M30" s="103"/>
      <c r="N30" s="103"/>
      <c r="O30" s="104"/>
      <c r="P30" s="104"/>
      <c r="Q30" s="104"/>
      <c r="R30" s="104"/>
      <c r="S30" s="104"/>
      <c r="T30" s="104"/>
      <c r="U30" s="103"/>
      <c r="V30" s="103"/>
      <c r="W30" s="104"/>
      <c r="X30" s="103"/>
      <c r="Y30" s="104"/>
      <c r="Z30" s="103"/>
      <c r="AA30" s="104"/>
      <c r="AB30" s="103"/>
      <c r="AC30" s="104"/>
      <c r="AD30" s="104"/>
      <c r="AE30" s="104"/>
      <c r="AF30" s="104"/>
      <c r="AG30" s="104"/>
      <c r="AH30" s="104"/>
    </row>
    <row r="31" spans="1:34" outlineLevel="1" x14ac:dyDescent="0.25">
      <c r="A31" s="100"/>
      <c r="B31" s="102"/>
      <c r="C31" s="102"/>
      <c r="D31" s="101" t="s">
        <v>85</v>
      </c>
      <c r="E31" s="101" t="s">
        <v>101</v>
      </c>
      <c r="F31" s="102">
        <v>9</v>
      </c>
      <c r="G31" s="102">
        <v>0</v>
      </c>
      <c r="H31" s="102">
        <v>9</v>
      </c>
      <c r="I31" s="103"/>
      <c r="J31" s="103"/>
      <c r="K31" s="103"/>
      <c r="L31" s="103"/>
      <c r="M31" s="103"/>
      <c r="N31" s="103"/>
      <c r="O31" s="104"/>
      <c r="P31" s="104"/>
      <c r="Q31" s="104"/>
      <c r="R31" s="104"/>
      <c r="S31" s="104"/>
      <c r="T31" s="104"/>
      <c r="U31" s="103"/>
      <c r="V31" s="103"/>
      <c r="W31" s="104"/>
      <c r="X31" s="103"/>
      <c r="Y31" s="104"/>
      <c r="Z31" s="103"/>
      <c r="AA31" s="104"/>
      <c r="AB31" s="103"/>
      <c r="AC31" s="104"/>
      <c r="AD31" s="104"/>
      <c r="AE31" s="104"/>
      <c r="AF31" s="104"/>
      <c r="AG31" s="104"/>
      <c r="AH31" s="104"/>
    </row>
    <row r="32" spans="1:34" ht="15.75" customHeight="1" x14ac:dyDescent="0.25">
      <c r="A32" s="126">
        <v>8</v>
      </c>
      <c r="B32" s="127"/>
      <c r="C32" s="127"/>
      <c r="D32" s="126" t="s">
        <v>102</v>
      </c>
      <c r="E32" s="126"/>
      <c r="F32" s="127">
        <v>24</v>
      </c>
      <c r="G32" s="127">
        <v>16</v>
      </c>
      <c r="H32" s="127">
        <v>40</v>
      </c>
      <c r="I32" s="128"/>
      <c r="J32" s="128"/>
      <c r="K32" s="128"/>
      <c r="L32" s="128"/>
      <c r="M32" s="128"/>
      <c r="N32" s="128"/>
      <c r="O32" s="129"/>
      <c r="P32" s="129"/>
      <c r="Q32" s="129"/>
      <c r="R32" s="129"/>
      <c r="S32" s="129"/>
      <c r="T32" s="129"/>
      <c r="U32" s="128"/>
      <c r="V32" s="128"/>
      <c r="W32" s="129"/>
      <c r="X32" s="128"/>
      <c r="Y32" s="129"/>
      <c r="Z32" s="128"/>
      <c r="AA32" s="129"/>
      <c r="AB32" s="128"/>
      <c r="AC32" s="129"/>
      <c r="AD32" s="129"/>
      <c r="AE32" s="129"/>
      <c r="AF32" s="129"/>
      <c r="AG32" s="129"/>
      <c r="AH32" s="129"/>
    </row>
    <row r="33" spans="1:34" outlineLevel="1" x14ac:dyDescent="0.25">
      <c r="A33" s="100"/>
      <c r="B33" s="102"/>
      <c r="C33" s="102"/>
      <c r="D33" s="101" t="s">
        <v>83</v>
      </c>
      <c r="E33" s="101" t="s">
        <v>102</v>
      </c>
      <c r="F33" s="102">
        <v>21</v>
      </c>
      <c r="G33" s="102">
        <v>16</v>
      </c>
      <c r="H33" s="102">
        <v>37</v>
      </c>
      <c r="I33" s="103"/>
      <c r="J33" s="103"/>
      <c r="K33" s="103"/>
      <c r="L33" s="103"/>
      <c r="M33" s="103"/>
      <c r="N33" s="103"/>
      <c r="O33" s="104"/>
      <c r="P33" s="104"/>
      <c r="Q33" s="104"/>
      <c r="R33" s="104"/>
      <c r="S33" s="104"/>
      <c r="T33" s="104"/>
      <c r="U33" s="103"/>
      <c r="V33" s="103"/>
      <c r="W33" s="104"/>
      <c r="X33" s="103"/>
      <c r="Y33" s="104"/>
      <c r="Z33" s="103"/>
      <c r="AA33" s="104"/>
      <c r="AB33" s="103"/>
      <c r="AC33" s="104"/>
      <c r="AD33" s="104"/>
      <c r="AE33" s="104"/>
      <c r="AF33" s="104"/>
      <c r="AG33" s="104"/>
      <c r="AH33" s="104"/>
    </row>
    <row r="34" spans="1:34" outlineLevel="1" x14ac:dyDescent="0.25">
      <c r="A34" s="100"/>
      <c r="B34" s="102"/>
      <c r="C34" s="102"/>
      <c r="D34" s="101" t="s">
        <v>82</v>
      </c>
      <c r="E34" s="101" t="s">
        <v>102</v>
      </c>
      <c r="F34" s="102">
        <v>3</v>
      </c>
      <c r="G34" s="102">
        <v>0</v>
      </c>
      <c r="H34" s="102">
        <v>3</v>
      </c>
      <c r="I34" s="103"/>
      <c r="J34" s="103"/>
      <c r="K34" s="103"/>
      <c r="L34" s="103"/>
      <c r="M34" s="103"/>
      <c r="N34" s="103"/>
      <c r="O34" s="104"/>
      <c r="P34" s="104"/>
      <c r="Q34" s="104"/>
      <c r="R34" s="104"/>
      <c r="S34" s="104"/>
      <c r="T34" s="104"/>
      <c r="U34" s="103"/>
      <c r="V34" s="103"/>
      <c r="W34" s="104"/>
      <c r="X34" s="103"/>
      <c r="Y34" s="104"/>
      <c r="Z34" s="103"/>
      <c r="AA34" s="104"/>
      <c r="AB34" s="103"/>
      <c r="AC34" s="104"/>
      <c r="AD34" s="104"/>
      <c r="AE34" s="104"/>
      <c r="AF34" s="104"/>
      <c r="AG34" s="104"/>
      <c r="AH34" s="104"/>
    </row>
    <row r="35" spans="1:34" ht="15.75" customHeight="1" x14ac:dyDescent="0.25">
      <c r="A35" s="126">
        <v>9</v>
      </c>
      <c r="B35" s="127"/>
      <c r="C35" s="127"/>
      <c r="D35" s="126" t="s">
        <v>103</v>
      </c>
      <c r="E35" s="126"/>
      <c r="F35" s="127">
        <v>14</v>
      </c>
      <c r="G35" s="127">
        <v>48</v>
      </c>
      <c r="H35" s="127">
        <v>62</v>
      </c>
      <c r="I35" s="128"/>
      <c r="J35" s="128"/>
      <c r="K35" s="128"/>
      <c r="L35" s="128"/>
      <c r="M35" s="128"/>
      <c r="N35" s="128"/>
      <c r="O35" s="129"/>
      <c r="P35" s="129"/>
      <c r="Q35" s="129"/>
      <c r="R35" s="129"/>
      <c r="S35" s="129"/>
      <c r="T35" s="129"/>
      <c r="U35" s="128"/>
      <c r="V35" s="128"/>
      <c r="W35" s="129"/>
      <c r="X35" s="128"/>
      <c r="Y35" s="129"/>
      <c r="Z35" s="128"/>
      <c r="AA35" s="129"/>
      <c r="AB35" s="128"/>
      <c r="AC35" s="129"/>
      <c r="AD35" s="129"/>
      <c r="AE35" s="129"/>
      <c r="AF35" s="129"/>
      <c r="AG35" s="129"/>
      <c r="AH35" s="129"/>
    </row>
    <row r="36" spans="1:34" outlineLevel="1" x14ac:dyDescent="0.25">
      <c r="A36" s="100"/>
      <c r="B36" s="102"/>
      <c r="C36" s="102"/>
      <c r="D36" s="101" t="s">
        <v>87</v>
      </c>
      <c r="E36" s="101" t="s">
        <v>103</v>
      </c>
      <c r="F36" s="102">
        <v>14</v>
      </c>
      <c r="G36" s="102">
        <v>48</v>
      </c>
      <c r="H36" s="102">
        <v>62</v>
      </c>
      <c r="I36" s="103"/>
      <c r="J36" s="103"/>
      <c r="K36" s="103"/>
      <c r="L36" s="103"/>
      <c r="M36" s="103"/>
      <c r="N36" s="103"/>
      <c r="O36" s="104"/>
      <c r="P36" s="104"/>
      <c r="Q36" s="104"/>
      <c r="R36" s="104"/>
      <c r="S36" s="104"/>
      <c r="T36" s="104"/>
      <c r="U36" s="103"/>
      <c r="V36" s="103"/>
      <c r="W36" s="104"/>
      <c r="X36" s="103"/>
      <c r="Y36" s="104"/>
      <c r="Z36" s="103"/>
      <c r="AA36" s="104"/>
      <c r="AB36" s="103"/>
      <c r="AC36" s="104"/>
      <c r="AD36" s="104"/>
      <c r="AE36" s="104"/>
      <c r="AF36" s="104"/>
      <c r="AG36" s="104"/>
      <c r="AH36" s="104"/>
    </row>
    <row r="37" spans="1:34" ht="15.75" customHeight="1" x14ac:dyDescent="0.25">
      <c r="A37" s="126">
        <v>10</v>
      </c>
      <c r="B37" s="127"/>
      <c r="C37" s="127"/>
      <c r="D37" s="126" t="s">
        <v>104</v>
      </c>
      <c r="E37" s="126"/>
      <c r="F37" s="127">
        <v>29</v>
      </c>
      <c r="G37" s="127">
        <v>5</v>
      </c>
      <c r="H37" s="127">
        <v>34</v>
      </c>
      <c r="I37" s="128"/>
      <c r="J37" s="128"/>
      <c r="K37" s="128"/>
      <c r="L37" s="128"/>
      <c r="M37" s="128"/>
      <c r="N37" s="128"/>
      <c r="O37" s="129"/>
      <c r="P37" s="129"/>
      <c r="Q37" s="129"/>
      <c r="R37" s="129"/>
      <c r="S37" s="129"/>
      <c r="T37" s="129"/>
      <c r="U37" s="128"/>
      <c r="V37" s="128"/>
      <c r="W37" s="129"/>
      <c r="X37" s="128"/>
      <c r="Y37" s="129"/>
      <c r="Z37" s="128"/>
      <c r="AA37" s="129"/>
      <c r="AB37" s="128"/>
      <c r="AC37" s="129"/>
      <c r="AD37" s="129"/>
      <c r="AE37" s="129"/>
      <c r="AF37" s="129"/>
      <c r="AG37" s="129"/>
      <c r="AH37" s="129"/>
    </row>
    <row r="38" spans="1:34" outlineLevel="1" x14ac:dyDescent="0.25">
      <c r="A38" s="100"/>
      <c r="B38" s="102"/>
      <c r="C38" s="102"/>
      <c r="D38" s="101" t="s">
        <v>84</v>
      </c>
      <c r="E38" s="101" t="s">
        <v>104</v>
      </c>
      <c r="F38" s="102">
        <v>3</v>
      </c>
      <c r="G38" s="102">
        <v>0</v>
      </c>
      <c r="H38" s="102">
        <v>3</v>
      </c>
      <c r="I38" s="103"/>
      <c r="J38" s="103"/>
      <c r="K38" s="103"/>
      <c r="L38" s="103"/>
      <c r="M38" s="103"/>
      <c r="N38" s="103"/>
      <c r="O38" s="104"/>
      <c r="P38" s="104"/>
      <c r="Q38" s="104"/>
      <c r="R38" s="104"/>
      <c r="S38" s="104"/>
      <c r="T38" s="104"/>
      <c r="U38" s="103"/>
      <c r="V38" s="103"/>
      <c r="W38" s="104"/>
      <c r="X38" s="103"/>
      <c r="Y38" s="104"/>
      <c r="Z38" s="103"/>
      <c r="AA38" s="104"/>
      <c r="AB38" s="103"/>
      <c r="AC38" s="104"/>
      <c r="AD38" s="104"/>
      <c r="AE38" s="104"/>
      <c r="AF38" s="104"/>
      <c r="AG38" s="104"/>
      <c r="AH38" s="104"/>
    </row>
    <row r="39" spans="1:34" outlineLevel="1" x14ac:dyDescent="0.25">
      <c r="A39" s="100"/>
      <c r="B39" s="102"/>
      <c r="C39" s="102"/>
      <c r="D39" s="101" t="s">
        <v>83</v>
      </c>
      <c r="E39" s="101" t="s">
        <v>104</v>
      </c>
      <c r="F39" s="102">
        <v>4</v>
      </c>
      <c r="G39" s="102">
        <v>1</v>
      </c>
      <c r="H39" s="102">
        <v>5</v>
      </c>
      <c r="I39" s="103"/>
      <c r="J39" s="103"/>
      <c r="K39" s="103"/>
      <c r="L39" s="103"/>
      <c r="M39" s="103"/>
      <c r="N39" s="103"/>
      <c r="O39" s="104"/>
      <c r="P39" s="104"/>
      <c r="Q39" s="104"/>
      <c r="R39" s="104"/>
      <c r="S39" s="104"/>
      <c r="T39" s="104"/>
      <c r="U39" s="103"/>
      <c r="V39" s="103"/>
      <c r="W39" s="104"/>
      <c r="X39" s="103"/>
      <c r="Y39" s="104"/>
      <c r="Z39" s="103"/>
      <c r="AA39" s="104"/>
      <c r="AB39" s="103"/>
      <c r="AC39" s="104"/>
      <c r="AD39" s="104"/>
      <c r="AE39" s="104"/>
      <c r="AF39" s="104"/>
      <c r="AG39" s="104"/>
      <c r="AH39" s="104"/>
    </row>
    <row r="40" spans="1:34" outlineLevel="1" x14ac:dyDescent="0.25">
      <c r="A40" s="100"/>
      <c r="B40" s="102"/>
      <c r="C40" s="102"/>
      <c r="D40" s="101" t="s">
        <v>85</v>
      </c>
      <c r="E40" s="101" t="s">
        <v>104</v>
      </c>
      <c r="F40" s="102">
        <v>2</v>
      </c>
      <c r="G40" s="102">
        <v>0</v>
      </c>
      <c r="H40" s="102">
        <v>2</v>
      </c>
      <c r="I40" s="103"/>
      <c r="J40" s="103"/>
      <c r="K40" s="103"/>
      <c r="L40" s="103"/>
      <c r="M40" s="103"/>
      <c r="N40" s="103"/>
      <c r="O40" s="104"/>
      <c r="P40" s="104"/>
      <c r="Q40" s="104"/>
      <c r="R40" s="104"/>
      <c r="S40" s="104"/>
      <c r="T40" s="104"/>
      <c r="U40" s="103"/>
      <c r="V40" s="103"/>
      <c r="W40" s="104"/>
      <c r="X40" s="103"/>
      <c r="Y40" s="104"/>
      <c r="Z40" s="103"/>
      <c r="AA40" s="104"/>
      <c r="AB40" s="103"/>
      <c r="AC40" s="104"/>
      <c r="AD40" s="104"/>
      <c r="AE40" s="104"/>
      <c r="AF40" s="104"/>
      <c r="AG40" s="104"/>
      <c r="AH40" s="104"/>
    </row>
    <row r="41" spans="1:34" outlineLevel="1" x14ac:dyDescent="0.25">
      <c r="A41" s="100"/>
      <c r="B41" s="102"/>
      <c r="C41" s="102"/>
      <c r="D41" s="101" t="s">
        <v>87</v>
      </c>
      <c r="E41" s="101" t="s">
        <v>104</v>
      </c>
      <c r="F41" s="102">
        <v>0</v>
      </c>
      <c r="G41" s="102">
        <v>4</v>
      </c>
      <c r="H41" s="102">
        <v>4</v>
      </c>
      <c r="I41" s="103"/>
      <c r="J41" s="103"/>
      <c r="K41" s="103"/>
      <c r="L41" s="103"/>
      <c r="M41" s="103"/>
      <c r="N41" s="103"/>
      <c r="O41" s="104"/>
      <c r="P41" s="104"/>
      <c r="Q41" s="104"/>
      <c r="R41" s="104"/>
      <c r="S41" s="104"/>
      <c r="T41" s="104"/>
      <c r="U41" s="103"/>
      <c r="V41" s="103"/>
      <c r="W41" s="104"/>
      <c r="X41" s="103"/>
      <c r="Y41" s="104"/>
      <c r="Z41" s="103"/>
      <c r="AA41" s="104"/>
      <c r="AB41" s="103"/>
      <c r="AC41" s="104"/>
      <c r="AD41" s="104"/>
      <c r="AE41" s="104"/>
      <c r="AF41" s="104"/>
      <c r="AG41" s="104"/>
      <c r="AH41" s="104"/>
    </row>
    <row r="42" spans="1:34" outlineLevel="1" x14ac:dyDescent="0.25">
      <c r="A42" s="100"/>
      <c r="B42" s="102"/>
      <c r="C42" s="102"/>
      <c r="D42" s="101" t="s">
        <v>82</v>
      </c>
      <c r="E42" s="101" t="s">
        <v>104</v>
      </c>
      <c r="F42" s="102">
        <v>2</v>
      </c>
      <c r="G42" s="102">
        <v>0</v>
      </c>
      <c r="H42" s="102">
        <v>2</v>
      </c>
      <c r="I42" s="103"/>
      <c r="J42" s="103"/>
      <c r="K42" s="103"/>
      <c r="L42" s="103"/>
      <c r="M42" s="103"/>
      <c r="N42" s="103"/>
      <c r="O42" s="104"/>
      <c r="P42" s="104"/>
      <c r="Q42" s="104"/>
      <c r="R42" s="104"/>
      <c r="S42" s="104"/>
      <c r="T42" s="104"/>
      <c r="U42" s="103"/>
      <c r="V42" s="103"/>
      <c r="W42" s="104"/>
      <c r="X42" s="103"/>
      <c r="Y42" s="104"/>
      <c r="Z42" s="103"/>
      <c r="AA42" s="104"/>
      <c r="AB42" s="103"/>
      <c r="AC42" s="104"/>
      <c r="AD42" s="104"/>
      <c r="AE42" s="104"/>
      <c r="AF42" s="104"/>
      <c r="AG42" s="104"/>
      <c r="AH42" s="104"/>
    </row>
    <row r="43" spans="1:34" outlineLevel="1" x14ac:dyDescent="0.25">
      <c r="A43" s="100"/>
      <c r="B43" s="102"/>
      <c r="C43" s="102"/>
      <c r="D43" s="101" t="s">
        <v>81</v>
      </c>
      <c r="E43" s="101" t="s">
        <v>104</v>
      </c>
      <c r="F43" s="102">
        <v>18</v>
      </c>
      <c r="G43" s="102">
        <v>0</v>
      </c>
      <c r="H43" s="102">
        <v>18</v>
      </c>
      <c r="I43" s="103"/>
      <c r="J43" s="103"/>
      <c r="K43" s="103"/>
      <c r="L43" s="103"/>
      <c r="M43" s="103"/>
      <c r="N43" s="103"/>
      <c r="O43" s="104"/>
      <c r="P43" s="104"/>
      <c r="Q43" s="104"/>
      <c r="R43" s="104"/>
      <c r="S43" s="104"/>
      <c r="T43" s="104"/>
      <c r="U43" s="103"/>
      <c r="V43" s="103"/>
      <c r="W43" s="104"/>
      <c r="X43" s="103"/>
      <c r="Y43" s="104"/>
      <c r="Z43" s="103"/>
      <c r="AA43" s="104"/>
      <c r="AB43" s="103"/>
      <c r="AC43" s="104"/>
      <c r="AD43" s="104"/>
      <c r="AE43" s="104"/>
      <c r="AF43" s="104"/>
      <c r="AG43" s="104"/>
      <c r="AH43" s="104"/>
    </row>
    <row r="44" spans="1:34" ht="15.75" customHeight="1" x14ac:dyDescent="0.25">
      <c r="A44" s="126">
        <v>11</v>
      </c>
      <c r="B44" s="127"/>
      <c r="C44" s="127"/>
      <c r="D44" s="126" t="s">
        <v>105</v>
      </c>
      <c r="E44" s="126"/>
      <c r="F44" s="127">
        <v>26</v>
      </c>
      <c r="G44" s="127">
        <v>15</v>
      </c>
      <c r="H44" s="127">
        <v>41</v>
      </c>
      <c r="I44" s="128"/>
      <c r="J44" s="128"/>
      <c r="K44" s="128"/>
      <c r="L44" s="128"/>
      <c r="M44" s="128"/>
      <c r="N44" s="128"/>
      <c r="O44" s="129"/>
      <c r="P44" s="129"/>
      <c r="Q44" s="129"/>
      <c r="R44" s="129"/>
      <c r="S44" s="129"/>
      <c r="T44" s="129"/>
      <c r="U44" s="128"/>
      <c r="V44" s="128"/>
      <c r="W44" s="129"/>
      <c r="X44" s="128"/>
      <c r="Y44" s="129"/>
      <c r="Z44" s="128"/>
      <c r="AA44" s="129"/>
      <c r="AB44" s="128"/>
      <c r="AC44" s="129"/>
      <c r="AD44" s="129"/>
      <c r="AE44" s="129"/>
      <c r="AF44" s="129"/>
      <c r="AG44" s="129"/>
      <c r="AH44" s="129"/>
    </row>
    <row r="45" spans="1:34" outlineLevel="1" x14ac:dyDescent="0.25">
      <c r="A45" s="100"/>
      <c r="B45" s="102"/>
      <c r="C45" s="102"/>
      <c r="D45" s="101" t="s">
        <v>84</v>
      </c>
      <c r="E45" s="101" t="s">
        <v>105</v>
      </c>
      <c r="F45" s="102">
        <v>4</v>
      </c>
      <c r="G45" s="102">
        <v>0</v>
      </c>
      <c r="H45" s="102">
        <v>4</v>
      </c>
      <c r="I45" s="103"/>
      <c r="J45" s="103"/>
      <c r="K45" s="103"/>
      <c r="L45" s="103"/>
      <c r="M45" s="103"/>
      <c r="N45" s="103"/>
      <c r="O45" s="104"/>
      <c r="P45" s="104"/>
      <c r="Q45" s="104"/>
      <c r="R45" s="104"/>
      <c r="S45" s="104"/>
      <c r="T45" s="104"/>
      <c r="U45" s="103"/>
      <c r="V45" s="103"/>
      <c r="W45" s="104"/>
      <c r="X45" s="103"/>
      <c r="Y45" s="104"/>
      <c r="Z45" s="103"/>
      <c r="AA45" s="104"/>
      <c r="AB45" s="103"/>
      <c r="AC45" s="104"/>
      <c r="AD45" s="104"/>
      <c r="AE45" s="104"/>
      <c r="AF45" s="104"/>
      <c r="AG45" s="104"/>
      <c r="AH45" s="104"/>
    </row>
    <row r="46" spans="1:34" outlineLevel="1" x14ac:dyDescent="0.25">
      <c r="A46" s="100"/>
      <c r="B46" s="102"/>
      <c r="C46" s="102"/>
      <c r="D46" s="101" t="s">
        <v>83</v>
      </c>
      <c r="E46" s="101" t="s">
        <v>105</v>
      </c>
      <c r="F46" s="102">
        <v>1</v>
      </c>
      <c r="G46" s="102">
        <v>1</v>
      </c>
      <c r="H46" s="102">
        <v>2</v>
      </c>
      <c r="I46" s="103"/>
      <c r="J46" s="103"/>
      <c r="K46" s="103"/>
      <c r="L46" s="103"/>
      <c r="M46" s="103"/>
      <c r="N46" s="103"/>
      <c r="O46" s="104"/>
      <c r="P46" s="104"/>
      <c r="Q46" s="104"/>
      <c r="R46" s="104"/>
      <c r="S46" s="104"/>
      <c r="T46" s="104"/>
      <c r="U46" s="103"/>
      <c r="V46" s="103"/>
      <c r="W46" s="104"/>
      <c r="X46" s="103"/>
      <c r="Y46" s="104"/>
      <c r="Z46" s="103"/>
      <c r="AA46" s="104"/>
      <c r="AB46" s="103"/>
      <c r="AC46" s="104"/>
      <c r="AD46" s="104"/>
      <c r="AE46" s="104"/>
      <c r="AF46" s="104"/>
      <c r="AG46" s="104"/>
      <c r="AH46" s="104"/>
    </row>
    <row r="47" spans="1:34" outlineLevel="1" x14ac:dyDescent="0.25">
      <c r="A47" s="100"/>
      <c r="B47" s="102"/>
      <c r="C47" s="102"/>
      <c r="D47" s="101" t="s">
        <v>85</v>
      </c>
      <c r="E47" s="101" t="s">
        <v>105</v>
      </c>
      <c r="F47" s="102">
        <v>5</v>
      </c>
      <c r="G47" s="102">
        <v>0</v>
      </c>
      <c r="H47" s="102">
        <v>5</v>
      </c>
      <c r="I47" s="103"/>
      <c r="J47" s="103"/>
      <c r="K47" s="103"/>
      <c r="L47" s="103"/>
      <c r="M47" s="103"/>
      <c r="N47" s="103"/>
      <c r="O47" s="104"/>
      <c r="P47" s="104"/>
      <c r="Q47" s="104"/>
      <c r="R47" s="104"/>
      <c r="S47" s="104"/>
      <c r="T47" s="104"/>
      <c r="U47" s="103"/>
      <c r="V47" s="103"/>
      <c r="W47" s="104"/>
      <c r="X47" s="103"/>
      <c r="Y47" s="104"/>
      <c r="Z47" s="103"/>
      <c r="AA47" s="104"/>
      <c r="AB47" s="103"/>
      <c r="AC47" s="104"/>
      <c r="AD47" s="104"/>
      <c r="AE47" s="104"/>
      <c r="AF47" s="104"/>
      <c r="AG47" s="104"/>
      <c r="AH47" s="104"/>
    </row>
    <row r="48" spans="1:34" outlineLevel="1" x14ac:dyDescent="0.25">
      <c r="A48" s="100"/>
      <c r="B48" s="102"/>
      <c r="C48" s="102"/>
      <c r="D48" s="101" t="s">
        <v>87</v>
      </c>
      <c r="E48" s="101" t="s">
        <v>105</v>
      </c>
      <c r="F48" s="102">
        <v>4</v>
      </c>
      <c r="G48" s="102">
        <v>14</v>
      </c>
      <c r="H48" s="102">
        <v>18</v>
      </c>
      <c r="I48" s="103"/>
      <c r="J48" s="103"/>
      <c r="K48" s="103"/>
      <c r="L48" s="103"/>
      <c r="M48" s="103"/>
      <c r="N48" s="103"/>
      <c r="O48" s="104"/>
      <c r="P48" s="104"/>
      <c r="Q48" s="104"/>
      <c r="R48" s="104"/>
      <c r="S48" s="104"/>
      <c r="T48" s="104"/>
      <c r="U48" s="103"/>
      <c r="V48" s="103"/>
      <c r="W48" s="104"/>
      <c r="X48" s="103"/>
      <c r="Y48" s="104"/>
      <c r="Z48" s="103"/>
      <c r="AA48" s="104"/>
      <c r="AB48" s="103"/>
      <c r="AC48" s="104"/>
      <c r="AD48" s="104"/>
      <c r="AE48" s="104"/>
      <c r="AF48" s="104"/>
      <c r="AG48" s="104"/>
      <c r="AH48" s="104"/>
    </row>
    <row r="49" spans="1:34" outlineLevel="1" x14ac:dyDescent="0.25">
      <c r="A49" s="100"/>
      <c r="B49" s="102"/>
      <c r="C49" s="102"/>
      <c r="D49" s="101" t="s">
        <v>82</v>
      </c>
      <c r="E49" s="101" t="s">
        <v>105</v>
      </c>
      <c r="F49" s="102">
        <v>3</v>
      </c>
      <c r="G49" s="102">
        <v>0</v>
      </c>
      <c r="H49" s="102">
        <v>3</v>
      </c>
      <c r="I49" s="103"/>
      <c r="J49" s="103"/>
      <c r="K49" s="103"/>
      <c r="L49" s="103"/>
      <c r="M49" s="103"/>
      <c r="N49" s="103"/>
      <c r="O49" s="104"/>
      <c r="P49" s="104"/>
      <c r="Q49" s="104"/>
      <c r="R49" s="104"/>
      <c r="S49" s="104"/>
      <c r="T49" s="104"/>
      <c r="U49" s="103"/>
      <c r="V49" s="103"/>
      <c r="W49" s="104"/>
      <c r="X49" s="103"/>
      <c r="Y49" s="104"/>
      <c r="Z49" s="103"/>
      <c r="AA49" s="104"/>
      <c r="AB49" s="103"/>
      <c r="AC49" s="104"/>
      <c r="AD49" s="104"/>
      <c r="AE49" s="104"/>
      <c r="AF49" s="104"/>
      <c r="AG49" s="104"/>
      <c r="AH49" s="104"/>
    </row>
    <row r="50" spans="1:34" outlineLevel="1" x14ac:dyDescent="0.25">
      <c r="A50" s="100"/>
      <c r="B50" s="102"/>
      <c r="C50" s="102"/>
      <c r="D50" s="101" t="s">
        <v>81</v>
      </c>
      <c r="E50" s="101" t="s">
        <v>105</v>
      </c>
      <c r="F50" s="102">
        <v>9</v>
      </c>
      <c r="G50" s="102">
        <v>0</v>
      </c>
      <c r="H50" s="102">
        <v>9</v>
      </c>
      <c r="I50" s="103"/>
      <c r="J50" s="103"/>
      <c r="K50" s="103"/>
      <c r="L50" s="103"/>
      <c r="M50" s="103"/>
      <c r="N50" s="103"/>
      <c r="O50" s="104"/>
      <c r="P50" s="104"/>
      <c r="Q50" s="104"/>
      <c r="R50" s="104"/>
      <c r="S50" s="104"/>
      <c r="T50" s="104"/>
      <c r="U50" s="103"/>
      <c r="V50" s="103"/>
      <c r="W50" s="104"/>
      <c r="X50" s="103"/>
      <c r="Y50" s="104"/>
      <c r="Z50" s="103"/>
      <c r="AA50" s="104"/>
      <c r="AB50" s="103"/>
      <c r="AC50" s="104"/>
      <c r="AD50" s="104"/>
      <c r="AE50" s="104"/>
      <c r="AF50" s="104"/>
      <c r="AG50" s="104"/>
      <c r="AH50" s="104"/>
    </row>
    <row r="51" spans="1:34" ht="15.75" customHeight="1" x14ac:dyDescent="0.25">
      <c r="A51" s="126">
        <v>12</v>
      </c>
      <c r="B51" s="127"/>
      <c r="C51" s="127"/>
      <c r="D51" s="126" t="s">
        <v>106</v>
      </c>
      <c r="E51" s="126"/>
      <c r="F51" s="127">
        <v>20</v>
      </c>
      <c r="G51" s="127">
        <v>4</v>
      </c>
      <c r="H51" s="127">
        <v>24</v>
      </c>
      <c r="I51" s="128"/>
      <c r="J51" s="128"/>
      <c r="K51" s="128"/>
      <c r="L51" s="128"/>
      <c r="M51" s="128"/>
      <c r="N51" s="128"/>
      <c r="O51" s="129"/>
      <c r="P51" s="129"/>
      <c r="Q51" s="129"/>
      <c r="R51" s="129"/>
      <c r="S51" s="129"/>
      <c r="T51" s="129"/>
      <c r="U51" s="128"/>
      <c r="V51" s="128"/>
      <c r="W51" s="129"/>
      <c r="X51" s="128"/>
      <c r="Y51" s="129"/>
      <c r="Z51" s="128"/>
      <c r="AA51" s="129"/>
      <c r="AB51" s="128"/>
      <c r="AC51" s="129"/>
      <c r="AD51" s="129"/>
      <c r="AE51" s="129"/>
      <c r="AF51" s="129"/>
      <c r="AG51" s="129"/>
      <c r="AH51" s="129"/>
    </row>
    <row r="52" spans="1:34" outlineLevel="1" x14ac:dyDescent="0.25">
      <c r="A52" s="100"/>
      <c r="B52" s="102"/>
      <c r="C52" s="102"/>
      <c r="D52" s="101" t="s">
        <v>84</v>
      </c>
      <c r="E52" s="101" t="s">
        <v>106</v>
      </c>
      <c r="F52" s="102">
        <v>4</v>
      </c>
      <c r="G52" s="102">
        <v>0</v>
      </c>
      <c r="H52" s="102">
        <v>4</v>
      </c>
      <c r="I52" s="103"/>
      <c r="J52" s="103"/>
      <c r="K52" s="103"/>
      <c r="L52" s="103"/>
      <c r="M52" s="103"/>
      <c r="N52" s="103"/>
      <c r="O52" s="104"/>
      <c r="P52" s="104"/>
      <c r="Q52" s="104"/>
      <c r="R52" s="104"/>
      <c r="S52" s="104"/>
      <c r="T52" s="104"/>
      <c r="U52" s="103"/>
      <c r="V52" s="103"/>
      <c r="W52" s="104"/>
      <c r="X52" s="103"/>
      <c r="Y52" s="104"/>
      <c r="Z52" s="103"/>
      <c r="AA52" s="104"/>
      <c r="AB52" s="103"/>
      <c r="AC52" s="104"/>
      <c r="AD52" s="104"/>
      <c r="AE52" s="104"/>
      <c r="AF52" s="104"/>
      <c r="AG52" s="104"/>
      <c r="AH52" s="104"/>
    </row>
    <row r="53" spans="1:34" outlineLevel="1" x14ac:dyDescent="0.25">
      <c r="A53" s="100"/>
      <c r="B53" s="102"/>
      <c r="C53" s="102"/>
      <c r="D53" s="101" t="s">
        <v>83</v>
      </c>
      <c r="E53" s="101" t="s">
        <v>106</v>
      </c>
      <c r="F53" s="102">
        <v>3</v>
      </c>
      <c r="G53" s="102">
        <v>0</v>
      </c>
      <c r="H53" s="102">
        <v>3</v>
      </c>
      <c r="I53" s="103"/>
      <c r="J53" s="103"/>
      <c r="K53" s="103"/>
      <c r="L53" s="103"/>
      <c r="M53" s="103"/>
      <c r="N53" s="103"/>
      <c r="O53" s="104"/>
      <c r="P53" s="104"/>
      <c r="Q53" s="104"/>
      <c r="R53" s="104"/>
      <c r="S53" s="104"/>
      <c r="T53" s="104"/>
      <c r="U53" s="103"/>
      <c r="V53" s="103"/>
      <c r="W53" s="104"/>
      <c r="X53" s="103"/>
      <c r="Y53" s="104"/>
      <c r="Z53" s="103"/>
      <c r="AA53" s="104"/>
      <c r="AB53" s="103"/>
      <c r="AC53" s="104"/>
      <c r="AD53" s="104"/>
      <c r="AE53" s="104"/>
      <c r="AF53" s="104"/>
      <c r="AG53" s="104"/>
      <c r="AH53" s="104"/>
    </row>
    <row r="54" spans="1:34" outlineLevel="1" x14ac:dyDescent="0.25">
      <c r="A54" s="100"/>
      <c r="B54" s="102"/>
      <c r="C54" s="102"/>
      <c r="D54" s="101" t="s">
        <v>85</v>
      </c>
      <c r="E54" s="101" t="s">
        <v>106</v>
      </c>
      <c r="F54" s="102">
        <v>2</v>
      </c>
      <c r="G54" s="102">
        <v>0</v>
      </c>
      <c r="H54" s="102">
        <v>2</v>
      </c>
      <c r="I54" s="103"/>
      <c r="J54" s="103"/>
      <c r="K54" s="103"/>
      <c r="L54" s="103"/>
      <c r="M54" s="103"/>
      <c r="N54" s="103"/>
      <c r="O54" s="104"/>
      <c r="P54" s="104"/>
      <c r="Q54" s="104"/>
      <c r="R54" s="104"/>
      <c r="S54" s="104"/>
      <c r="T54" s="104"/>
      <c r="U54" s="103"/>
      <c r="V54" s="103"/>
      <c r="W54" s="104"/>
      <c r="X54" s="103"/>
      <c r="Y54" s="104"/>
      <c r="Z54" s="103"/>
      <c r="AA54" s="104"/>
      <c r="AB54" s="103"/>
      <c r="AC54" s="104"/>
      <c r="AD54" s="104"/>
      <c r="AE54" s="104"/>
      <c r="AF54" s="104"/>
      <c r="AG54" s="104"/>
      <c r="AH54" s="104"/>
    </row>
    <row r="55" spans="1:34" outlineLevel="1" x14ac:dyDescent="0.25">
      <c r="A55" s="100"/>
      <c r="B55" s="102"/>
      <c r="C55" s="102"/>
      <c r="D55" s="101" t="s">
        <v>87</v>
      </c>
      <c r="E55" s="101" t="s">
        <v>106</v>
      </c>
      <c r="F55" s="102">
        <v>2</v>
      </c>
      <c r="G55" s="102">
        <v>4</v>
      </c>
      <c r="H55" s="102">
        <v>6</v>
      </c>
      <c r="I55" s="103"/>
      <c r="J55" s="103"/>
      <c r="K55" s="103"/>
      <c r="L55" s="103"/>
      <c r="M55" s="103"/>
      <c r="N55" s="103"/>
      <c r="O55" s="104"/>
      <c r="P55" s="104"/>
      <c r="Q55" s="104"/>
      <c r="R55" s="104"/>
      <c r="S55" s="104"/>
      <c r="T55" s="104"/>
      <c r="U55" s="103"/>
      <c r="V55" s="103"/>
      <c r="W55" s="104"/>
      <c r="X55" s="103"/>
      <c r="Y55" s="104"/>
      <c r="Z55" s="103"/>
      <c r="AA55" s="104"/>
      <c r="AB55" s="103"/>
      <c r="AC55" s="104"/>
      <c r="AD55" s="104"/>
      <c r="AE55" s="104"/>
      <c r="AF55" s="104"/>
      <c r="AG55" s="104"/>
      <c r="AH55" s="104"/>
    </row>
    <row r="56" spans="1:34" outlineLevel="1" x14ac:dyDescent="0.25">
      <c r="A56" s="100"/>
      <c r="B56" s="102"/>
      <c r="C56" s="102"/>
      <c r="D56" s="101" t="s">
        <v>82</v>
      </c>
      <c r="E56" s="101" t="s">
        <v>106</v>
      </c>
      <c r="F56" s="102">
        <v>2</v>
      </c>
      <c r="G56" s="102">
        <v>0</v>
      </c>
      <c r="H56" s="102">
        <v>2</v>
      </c>
      <c r="I56" s="103"/>
      <c r="J56" s="103"/>
      <c r="K56" s="103"/>
      <c r="L56" s="103"/>
      <c r="M56" s="103"/>
      <c r="N56" s="103"/>
      <c r="O56" s="104"/>
      <c r="P56" s="104"/>
      <c r="Q56" s="104"/>
      <c r="R56" s="104"/>
      <c r="S56" s="104"/>
      <c r="T56" s="104"/>
      <c r="U56" s="103"/>
      <c r="V56" s="103"/>
      <c r="W56" s="104"/>
      <c r="X56" s="103"/>
      <c r="Y56" s="104"/>
      <c r="Z56" s="103"/>
      <c r="AA56" s="104"/>
      <c r="AB56" s="103"/>
      <c r="AC56" s="104"/>
      <c r="AD56" s="104"/>
      <c r="AE56" s="104"/>
      <c r="AF56" s="104"/>
      <c r="AG56" s="104"/>
      <c r="AH56" s="104"/>
    </row>
    <row r="57" spans="1:34" outlineLevel="1" x14ac:dyDescent="0.25">
      <c r="A57" s="100"/>
      <c r="B57" s="102"/>
      <c r="C57" s="102"/>
      <c r="D57" s="101" t="s">
        <v>81</v>
      </c>
      <c r="E57" s="101" t="s">
        <v>106</v>
      </c>
      <c r="F57" s="102">
        <v>7</v>
      </c>
      <c r="G57" s="102">
        <v>0</v>
      </c>
      <c r="H57" s="102">
        <v>7</v>
      </c>
      <c r="I57" s="103"/>
      <c r="J57" s="103"/>
      <c r="K57" s="103"/>
      <c r="L57" s="103"/>
      <c r="M57" s="103"/>
      <c r="N57" s="103"/>
      <c r="O57" s="104"/>
      <c r="P57" s="104"/>
      <c r="Q57" s="104"/>
      <c r="R57" s="104"/>
      <c r="S57" s="104"/>
      <c r="T57" s="104"/>
      <c r="U57" s="103"/>
      <c r="V57" s="103"/>
      <c r="W57" s="104"/>
      <c r="X57" s="103"/>
      <c r="Y57" s="104"/>
      <c r="Z57" s="103"/>
      <c r="AA57" s="104"/>
      <c r="AB57" s="103"/>
      <c r="AC57" s="104"/>
      <c r="AD57" s="104"/>
      <c r="AE57" s="104"/>
      <c r="AF57" s="104"/>
      <c r="AG57" s="104"/>
      <c r="AH57" s="104"/>
    </row>
    <row r="58" spans="1:34" ht="15.75" customHeight="1" x14ac:dyDescent="0.25">
      <c r="A58" s="126">
        <v>13</v>
      </c>
      <c r="B58" s="127"/>
      <c r="C58" s="127"/>
      <c r="D58" s="126" t="s">
        <v>107</v>
      </c>
      <c r="E58" s="126"/>
      <c r="F58" s="127">
        <v>29</v>
      </c>
      <c r="G58" s="127">
        <v>11</v>
      </c>
      <c r="H58" s="127">
        <v>40</v>
      </c>
      <c r="I58" s="128"/>
      <c r="J58" s="128"/>
      <c r="K58" s="128"/>
      <c r="L58" s="128"/>
      <c r="M58" s="128"/>
      <c r="N58" s="128"/>
      <c r="O58" s="129"/>
      <c r="P58" s="129"/>
      <c r="Q58" s="129"/>
      <c r="R58" s="129"/>
      <c r="S58" s="129"/>
      <c r="T58" s="129"/>
      <c r="U58" s="128"/>
      <c r="V58" s="128"/>
      <c r="W58" s="129"/>
      <c r="X58" s="128"/>
      <c r="Y58" s="129"/>
      <c r="Z58" s="128"/>
      <c r="AA58" s="129"/>
      <c r="AB58" s="128"/>
      <c r="AC58" s="129"/>
      <c r="AD58" s="129"/>
      <c r="AE58" s="129"/>
      <c r="AF58" s="129"/>
      <c r="AG58" s="129"/>
      <c r="AH58" s="129"/>
    </row>
    <row r="59" spans="1:34" outlineLevel="1" x14ac:dyDescent="0.25">
      <c r="A59" s="100"/>
      <c r="B59" s="102"/>
      <c r="C59" s="102"/>
      <c r="D59" s="101" t="s">
        <v>84</v>
      </c>
      <c r="E59" s="101" t="s">
        <v>107</v>
      </c>
      <c r="F59" s="102">
        <v>6</v>
      </c>
      <c r="G59" s="102">
        <v>0</v>
      </c>
      <c r="H59" s="102">
        <v>6</v>
      </c>
      <c r="I59" s="103"/>
      <c r="J59" s="103"/>
      <c r="K59" s="103"/>
      <c r="L59" s="103"/>
      <c r="M59" s="103"/>
      <c r="N59" s="103"/>
      <c r="O59" s="104"/>
      <c r="P59" s="104"/>
      <c r="Q59" s="104"/>
      <c r="R59" s="104"/>
      <c r="S59" s="104"/>
      <c r="T59" s="104"/>
      <c r="U59" s="103"/>
      <c r="V59" s="103"/>
      <c r="W59" s="104"/>
      <c r="X59" s="103"/>
      <c r="Y59" s="104"/>
      <c r="Z59" s="103"/>
      <c r="AA59" s="104"/>
      <c r="AB59" s="103"/>
      <c r="AC59" s="104"/>
      <c r="AD59" s="104"/>
      <c r="AE59" s="104"/>
      <c r="AF59" s="104"/>
      <c r="AG59" s="104"/>
      <c r="AH59" s="104"/>
    </row>
    <row r="60" spans="1:34" outlineLevel="1" x14ac:dyDescent="0.25">
      <c r="A60" s="100"/>
      <c r="B60" s="102"/>
      <c r="C60" s="102"/>
      <c r="D60" s="101" t="s">
        <v>83</v>
      </c>
      <c r="E60" s="101" t="s">
        <v>107</v>
      </c>
      <c r="F60" s="102">
        <v>3</v>
      </c>
      <c r="G60" s="102">
        <v>0</v>
      </c>
      <c r="H60" s="102">
        <v>3</v>
      </c>
      <c r="I60" s="103"/>
      <c r="J60" s="103"/>
      <c r="K60" s="103"/>
      <c r="L60" s="103"/>
      <c r="M60" s="103"/>
      <c r="N60" s="103"/>
      <c r="O60" s="104"/>
      <c r="P60" s="104"/>
      <c r="Q60" s="104"/>
      <c r="R60" s="104"/>
      <c r="S60" s="104"/>
      <c r="T60" s="104"/>
      <c r="U60" s="103"/>
      <c r="V60" s="103"/>
      <c r="W60" s="104"/>
      <c r="X60" s="103"/>
      <c r="Y60" s="104"/>
      <c r="Z60" s="103"/>
      <c r="AA60" s="104"/>
      <c r="AB60" s="103"/>
      <c r="AC60" s="104"/>
      <c r="AD60" s="104"/>
      <c r="AE60" s="104"/>
      <c r="AF60" s="104"/>
      <c r="AG60" s="104"/>
      <c r="AH60" s="104"/>
    </row>
    <row r="61" spans="1:34" outlineLevel="1" x14ac:dyDescent="0.25">
      <c r="A61" s="100"/>
      <c r="B61" s="102"/>
      <c r="C61" s="102"/>
      <c r="D61" s="101" t="s">
        <v>85</v>
      </c>
      <c r="E61" s="101" t="s">
        <v>107</v>
      </c>
      <c r="F61" s="102">
        <v>4</v>
      </c>
      <c r="G61" s="102">
        <v>0</v>
      </c>
      <c r="H61" s="102">
        <v>4</v>
      </c>
      <c r="I61" s="103"/>
      <c r="J61" s="103"/>
      <c r="K61" s="103"/>
      <c r="L61" s="103"/>
      <c r="M61" s="103"/>
      <c r="N61" s="103"/>
      <c r="O61" s="104"/>
      <c r="P61" s="104"/>
      <c r="Q61" s="104"/>
      <c r="R61" s="104"/>
      <c r="S61" s="104"/>
      <c r="T61" s="104"/>
      <c r="U61" s="103"/>
      <c r="V61" s="103"/>
      <c r="W61" s="104"/>
      <c r="X61" s="103"/>
      <c r="Y61" s="104"/>
      <c r="Z61" s="103"/>
      <c r="AA61" s="104"/>
      <c r="AB61" s="103"/>
      <c r="AC61" s="104"/>
      <c r="AD61" s="104"/>
      <c r="AE61" s="104"/>
      <c r="AF61" s="104"/>
      <c r="AG61" s="104"/>
      <c r="AH61" s="104"/>
    </row>
    <row r="62" spans="1:34" outlineLevel="1" x14ac:dyDescent="0.25">
      <c r="A62" s="100"/>
      <c r="B62" s="102"/>
      <c r="C62" s="102"/>
      <c r="D62" s="101" t="s">
        <v>87</v>
      </c>
      <c r="E62" s="101" t="s">
        <v>107</v>
      </c>
      <c r="F62" s="102">
        <v>0</v>
      </c>
      <c r="G62" s="102">
        <v>11</v>
      </c>
      <c r="H62" s="102">
        <v>11</v>
      </c>
      <c r="I62" s="103"/>
      <c r="J62" s="103"/>
      <c r="K62" s="103"/>
      <c r="L62" s="103"/>
      <c r="M62" s="103"/>
      <c r="N62" s="103"/>
      <c r="O62" s="104"/>
      <c r="P62" s="104"/>
      <c r="Q62" s="104"/>
      <c r="R62" s="104"/>
      <c r="S62" s="104"/>
      <c r="T62" s="104"/>
      <c r="U62" s="103"/>
      <c r="V62" s="103"/>
      <c r="W62" s="104"/>
      <c r="X62" s="103"/>
      <c r="Y62" s="104"/>
      <c r="Z62" s="103"/>
      <c r="AA62" s="104"/>
      <c r="AB62" s="103"/>
      <c r="AC62" s="104"/>
      <c r="AD62" s="104"/>
      <c r="AE62" s="104"/>
      <c r="AF62" s="104"/>
      <c r="AG62" s="104"/>
      <c r="AH62" s="104"/>
    </row>
    <row r="63" spans="1:34" outlineLevel="1" x14ac:dyDescent="0.25">
      <c r="A63" s="100"/>
      <c r="B63" s="102"/>
      <c r="C63" s="102"/>
      <c r="D63" s="101" t="s">
        <v>82</v>
      </c>
      <c r="E63" s="101" t="s">
        <v>107</v>
      </c>
      <c r="F63" s="102">
        <v>3</v>
      </c>
      <c r="G63" s="102">
        <v>0</v>
      </c>
      <c r="H63" s="102">
        <v>3</v>
      </c>
      <c r="I63" s="103"/>
      <c r="J63" s="103"/>
      <c r="K63" s="103"/>
      <c r="L63" s="103"/>
      <c r="M63" s="103"/>
      <c r="N63" s="103"/>
      <c r="O63" s="104"/>
      <c r="P63" s="104"/>
      <c r="Q63" s="104"/>
      <c r="R63" s="104"/>
      <c r="S63" s="104"/>
      <c r="T63" s="104"/>
      <c r="U63" s="103"/>
      <c r="V63" s="103"/>
      <c r="W63" s="104"/>
      <c r="X63" s="103"/>
      <c r="Y63" s="104"/>
      <c r="Z63" s="103"/>
      <c r="AA63" s="104"/>
      <c r="AB63" s="103"/>
      <c r="AC63" s="104"/>
      <c r="AD63" s="104"/>
      <c r="AE63" s="104"/>
      <c r="AF63" s="104"/>
      <c r="AG63" s="104"/>
      <c r="AH63" s="104"/>
    </row>
    <row r="64" spans="1:34" outlineLevel="1" x14ac:dyDescent="0.25">
      <c r="A64" s="100"/>
      <c r="B64" s="102"/>
      <c r="C64" s="102"/>
      <c r="D64" s="101" t="s">
        <v>81</v>
      </c>
      <c r="E64" s="101" t="s">
        <v>107</v>
      </c>
      <c r="F64" s="102">
        <v>13</v>
      </c>
      <c r="G64" s="102">
        <v>0</v>
      </c>
      <c r="H64" s="102">
        <v>13</v>
      </c>
      <c r="I64" s="103"/>
      <c r="J64" s="103"/>
      <c r="K64" s="103"/>
      <c r="L64" s="103"/>
      <c r="M64" s="103"/>
      <c r="N64" s="103"/>
      <c r="O64" s="104"/>
      <c r="P64" s="104"/>
      <c r="Q64" s="104"/>
      <c r="R64" s="104"/>
      <c r="S64" s="104"/>
      <c r="T64" s="104"/>
      <c r="U64" s="103"/>
      <c r="V64" s="103"/>
      <c r="W64" s="104"/>
      <c r="X64" s="103"/>
      <c r="Y64" s="104"/>
      <c r="Z64" s="103"/>
      <c r="AA64" s="104"/>
      <c r="AB64" s="103"/>
      <c r="AC64" s="104"/>
      <c r="AD64" s="104"/>
      <c r="AE64" s="104"/>
      <c r="AF64" s="104"/>
      <c r="AG64" s="104"/>
      <c r="AH64" s="104"/>
    </row>
    <row r="65" spans="1:34" ht="15.75" customHeight="1" x14ac:dyDescent="0.25">
      <c r="A65" s="126">
        <v>14</v>
      </c>
      <c r="B65" s="127"/>
      <c r="C65" s="127"/>
      <c r="D65" s="126" t="s">
        <v>108</v>
      </c>
      <c r="E65" s="126"/>
      <c r="F65" s="127">
        <v>22</v>
      </c>
      <c r="G65" s="127">
        <v>6</v>
      </c>
      <c r="H65" s="127">
        <v>28</v>
      </c>
      <c r="I65" s="128"/>
      <c r="J65" s="128"/>
      <c r="K65" s="128"/>
      <c r="L65" s="128"/>
      <c r="M65" s="128"/>
      <c r="N65" s="128"/>
      <c r="O65" s="129"/>
      <c r="P65" s="129"/>
      <c r="Q65" s="129"/>
      <c r="R65" s="129"/>
      <c r="S65" s="129"/>
      <c r="T65" s="129"/>
      <c r="U65" s="128"/>
      <c r="V65" s="128"/>
      <c r="W65" s="129"/>
      <c r="X65" s="128"/>
      <c r="Y65" s="129"/>
      <c r="Z65" s="128"/>
      <c r="AA65" s="129"/>
      <c r="AB65" s="128"/>
      <c r="AC65" s="129"/>
      <c r="AD65" s="129"/>
      <c r="AE65" s="129"/>
      <c r="AF65" s="129"/>
      <c r="AG65" s="129"/>
      <c r="AH65" s="129"/>
    </row>
    <row r="66" spans="1:34" outlineLevel="1" x14ac:dyDescent="0.25">
      <c r="A66" s="100"/>
      <c r="B66" s="102"/>
      <c r="C66" s="102"/>
      <c r="D66" s="101" t="s">
        <v>84</v>
      </c>
      <c r="E66" s="101" t="s">
        <v>108</v>
      </c>
      <c r="F66" s="102">
        <v>2</v>
      </c>
      <c r="G66" s="102">
        <v>0</v>
      </c>
      <c r="H66" s="102">
        <v>2</v>
      </c>
      <c r="I66" s="103"/>
      <c r="J66" s="103"/>
      <c r="K66" s="103"/>
      <c r="L66" s="103"/>
      <c r="M66" s="103"/>
      <c r="N66" s="103"/>
      <c r="O66" s="104"/>
      <c r="P66" s="104"/>
      <c r="Q66" s="104"/>
      <c r="R66" s="104"/>
      <c r="S66" s="104"/>
      <c r="T66" s="104"/>
      <c r="U66" s="103"/>
      <c r="V66" s="103"/>
      <c r="W66" s="104"/>
      <c r="X66" s="103"/>
      <c r="Y66" s="104"/>
      <c r="Z66" s="103"/>
      <c r="AA66" s="104"/>
      <c r="AB66" s="103"/>
      <c r="AC66" s="104"/>
      <c r="AD66" s="104"/>
      <c r="AE66" s="104"/>
      <c r="AF66" s="104"/>
      <c r="AG66" s="104"/>
      <c r="AH66" s="104"/>
    </row>
    <row r="67" spans="1:34" outlineLevel="1" x14ac:dyDescent="0.25">
      <c r="A67" s="100"/>
      <c r="B67" s="102"/>
      <c r="C67" s="102"/>
      <c r="D67" s="101" t="s">
        <v>83</v>
      </c>
      <c r="E67" s="101" t="s">
        <v>108</v>
      </c>
      <c r="F67" s="102">
        <v>2</v>
      </c>
      <c r="G67" s="102">
        <v>0</v>
      </c>
      <c r="H67" s="102">
        <v>2</v>
      </c>
      <c r="I67" s="103"/>
      <c r="J67" s="103"/>
      <c r="K67" s="103"/>
      <c r="L67" s="103"/>
      <c r="M67" s="103"/>
      <c r="N67" s="103"/>
      <c r="O67" s="104"/>
      <c r="P67" s="104"/>
      <c r="Q67" s="104"/>
      <c r="R67" s="104"/>
      <c r="S67" s="104"/>
      <c r="T67" s="104"/>
      <c r="U67" s="103"/>
      <c r="V67" s="103"/>
      <c r="W67" s="104"/>
      <c r="X67" s="103"/>
      <c r="Y67" s="104"/>
      <c r="Z67" s="103"/>
      <c r="AA67" s="104"/>
      <c r="AB67" s="103"/>
      <c r="AC67" s="104"/>
      <c r="AD67" s="104"/>
      <c r="AE67" s="104"/>
      <c r="AF67" s="104"/>
      <c r="AG67" s="104"/>
      <c r="AH67" s="104"/>
    </row>
    <row r="68" spans="1:34" outlineLevel="1" x14ac:dyDescent="0.25">
      <c r="A68" s="100"/>
      <c r="B68" s="102"/>
      <c r="C68" s="102"/>
      <c r="D68" s="101" t="s">
        <v>85</v>
      </c>
      <c r="E68" s="101" t="s">
        <v>108</v>
      </c>
      <c r="F68" s="102">
        <v>2</v>
      </c>
      <c r="G68" s="102">
        <v>0</v>
      </c>
      <c r="H68" s="102">
        <v>2</v>
      </c>
      <c r="I68" s="103"/>
      <c r="J68" s="103"/>
      <c r="K68" s="103"/>
      <c r="L68" s="103"/>
      <c r="M68" s="103"/>
      <c r="N68" s="103"/>
      <c r="O68" s="104"/>
      <c r="P68" s="104"/>
      <c r="Q68" s="104"/>
      <c r="R68" s="104"/>
      <c r="S68" s="104"/>
      <c r="T68" s="104"/>
      <c r="U68" s="103"/>
      <c r="V68" s="103"/>
      <c r="W68" s="104"/>
      <c r="X68" s="103"/>
      <c r="Y68" s="104"/>
      <c r="Z68" s="103"/>
      <c r="AA68" s="104"/>
      <c r="AB68" s="103"/>
      <c r="AC68" s="104"/>
      <c r="AD68" s="104"/>
      <c r="AE68" s="104"/>
      <c r="AF68" s="104"/>
      <c r="AG68" s="104"/>
      <c r="AH68" s="104"/>
    </row>
    <row r="69" spans="1:34" outlineLevel="1" x14ac:dyDescent="0.25">
      <c r="A69" s="100"/>
      <c r="B69" s="102"/>
      <c r="C69" s="102"/>
      <c r="D69" s="101" t="s">
        <v>87</v>
      </c>
      <c r="E69" s="101" t="s">
        <v>108</v>
      </c>
      <c r="F69" s="102">
        <v>3</v>
      </c>
      <c r="G69" s="102">
        <v>6</v>
      </c>
      <c r="H69" s="102">
        <v>9</v>
      </c>
      <c r="I69" s="103"/>
      <c r="J69" s="103"/>
      <c r="K69" s="103"/>
      <c r="L69" s="103"/>
      <c r="M69" s="103"/>
      <c r="N69" s="103"/>
      <c r="O69" s="104"/>
      <c r="P69" s="104"/>
      <c r="Q69" s="104"/>
      <c r="R69" s="104"/>
      <c r="S69" s="104"/>
      <c r="T69" s="104"/>
      <c r="U69" s="103"/>
      <c r="V69" s="103"/>
      <c r="W69" s="104"/>
      <c r="X69" s="103"/>
      <c r="Y69" s="104"/>
      <c r="Z69" s="103"/>
      <c r="AA69" s="104"/>
      <c r="AB69" s="103"/>
      <c r="AC69" s="104"/>
      <c r="AD69" s="104"/>
      <c r="AE69" s="104"/>
      <c r="AF69" s="104"/>
      <c r="AG69" s="104"/>
      <c r="AH69" s="104"/>
    </row>
    <row r="70" spans="1:34" outlineLevel="1" x14ac:dyDescent="0.25">
      <c r="A70" s="100"/>
      <c r="B70" s="102"/>
      <c r="C70" s="102"/>
      <c r="D70" s="101" t="s">
        <v>82</v>
      </c>
      <c r="E70" s="101" t="s">
        <v>108</v>
      </c>
      <c r="F70" s="102">
        <v>3</v>
      </c>
      <c r="G70" s="102">
        <v>0</v>
      </c>
      <c r="H70" s="102">
        <v>3</v>
      </c>
      <c r="I70" s="103"/>
      <c r="J70" s="103"/>
      <c r="K70" s="103"/>
      <c r="L70" s="103"/>
      <c r="M70" s="103"/>
      <c r="N70" s="103"/>
      <c r="O70" s="104"/>
      <c r="P70" s="104"/>
      <c r="Q70" s="104"/>
      <c r="R70" s="104"/>
      <c r="S70" s="104"/>
      <c r="T70" s="104"/>
      <c r="U70" s="103"/>
      <c r="V70" s="103"/>
      <c r="W70" s="104"/>
      <c r="X70" s="103"/>
      <c r="Y70" s="104"/>
      <c r="Z70" s="103"/>
      <c r="AA70" s="104"/>
      <c r="AB70" s="103"/>
      <c r="AC70" s="104"/>
      <c r="AD70" s="104"/>
      <c r="AE70" s="104"/>
      <c r="AF70" s="104"/>
      <c r="AG70" s="104"/>
      <c r="AH70" s="104"/>
    </row>
    <row r="71" spans="1:34" outlineLevel="1" x14ac:dyDescent="0.25">
      <c r="A71" s="100"/>
      <c r="B71" s="102"/>
      <c r="C71" s="102"/>
      <c r="D71" s="101" t="s">
        <v>81</v>
      </c>
      <c r="E71" s="101" t="s">
        <v>108</v>
      </c>
      <c r="F71" s="102">
        <v>3</v>
      </c>
      <c r="G71" s="102">
        <v>0</v>
      </c>
      <c r="H71" s="102">
        <v>3</v>
      </c>
      <c r="I71" s="103"/>
      <c r="J71" s="103"/>
      <c r="K71" s="103"/>
      <c r="L71" s="103"/>
      <c r="M71" s="103"/>
      <c r="N71" s="103"/>
      <c r="O71" s="104"/>
      <c r="P71" s="104"/>
      <c r="Q71" s="104"/>
      <c r="R71" s="104"/>
      <c r="S71" s="104"/>
      <c r="T71" s="104"/>
      <c r="U71" s="103"/>
      <c r="V71" s="103"/>
      <c r="W71" s="104"/>
      <c r="X71" s="103"/>
      <c r="Y71" s="104"/>
      <c r="Z71" s="103"/>
      <c r="AA71" s="104"/>
      <c r="AB71" s="103"/>
      <c r="AC71" s="104"/>
      <c r="AD71" s="104"/>
      <c r="AE71" s="104"/>
      <c r="AF71" s="104"/>
      <c r="AG71" s="104"/>
      <c r="AH71" s="104"/>
    </row>
    <row r="72" spans="1:34" outlineLevel="1" x14ac:dyDescent="0.25">
      <c r="A72" s="100"/>
      <c r="B72" s="102"/>
      <c r="C72" s="102"/>
      <c r="D72" s="101" t="s">
        <v>109</v>
      </c>
      <c r="E72" s="101" t="s">
        <v>108</v>
      </c>
      <c r="F72" s="102">
        <v>7</v>
      </c>
      <c r="G72" s="102">
        <v>0</v>
      </c>
      <c r="H72" s="102">
        <v>7</v>
      </c>
      <c r="I72" s="103"/>
      <c r="J72" s="103"/>
      <c r="K72" s="103"/>
      <c r="L72" s="103"/>
      <c r="M72" s="103"/>
      <c r="N72" s="103"/>
      <c r="O72" s="104"/>
      <c r="P72" s="104"/>
      <c r="Q72" s="104"/>
      <c r="R72" s="104"/>
      <c r="S72" s="104"/>
      <c r="T72" s="104"/>
      <c r="U72" s="103"/>
      <c r="V72" s="103"/>
      <c r="W72" s="104"/>
      <c r="X72" s="103"/>
      <c r="Y72" s="104"/>
      <c r="Z72" s="103"/>
      <c r="AA72" s="104"/>
      <c r="AB72" s="103"/>
      <c r="AC72" s="104"/>
      <c r="AD72" s="104"/>
      <c r="AE72" s="104"/>
      <c r="AF72" s="104"/>
      <c r="AG72" s="104"/>
      <c r="AH72" s="104"/>
    </row>
    <row r="73" spans="1:34" ht="15.75" customHeight="1" x14ac:dyDescent="0.25">
      <c r="A73" s="126">
        <v>15</v>
      </c>
      <c r="B73" s="127"/>
      <c r="C73" s="127"/>
      <c r="D73" s="126" t="s">
        <v>110</v>
      </c>
      <c r="E73" s="126"/>
      <c r="F73" s="127">
        <v>14</v>
      </c>
      <c r="G73" s="127">
        <v>6</v>
      </c>
      <c r="H73" s="127">
        <v>20</v>
      </c>
      <c r="I73" s="128"/>
      <c r="J73" s="128"/>
      <c r="K73" s="128"/>
      <c r="L73" s="128"/>
      <c r="M73" s="128"/>
      <c r="N73" s="128"/>
      <c r="O73" s="129"/>
      <c r="P73" s="129"/>
      <c r="Q73" s="129"/>
      <c r="R73" s="129"/>
      <c r="S73" s="129"/>
      <c r="T73" s="129"/>
      <c r="U73" s="128"/>
      <c r="V73" s="128"/>
      <c r="W73" s="129"/>
      <c r="X73" s="128"/>
      <c r="Y73" s="129"/>
      <c r="Z73" s="128"/>
      <c r="AA73" s="129"/>
      <c r="AB73" s="128"/>
      <c r="AC73" s="129"/>
      <c r="AD73" s="129"/>
      <c r="AE73" s="129"/>
      <c r="AF73" s="129"/>
      <c r="AG73" s="129"/>
      <c r="AH73" s="129"/>
    </row>
    <row r="74" spans="1:34" outlineLevel="1" x14ac:dyDescent="0.25">
      <c r="A74" s="100"/>
      <c r="B74" s="102"/>
      <c r="C74" s="102"/>
      <c r="D74" s="101" t="s">
        <v>84</v>
      </c>
      <c r="E74" s="101" t="s">
        <v>110</v>
      </c>
      <c r="F74" s="102">
        <v>3</v>
      </c>
      <c r="G74" s="102">
        <v>0</v>
      </c>
      <c r="H74" s="102">
        <v>3</v>
      </c>
      <c r="I74" s="103"/>
      <c r="J74" s="103"/>
      <c r="K74" s="103"/>
      <c r="L74" s="103"/>
      <c r="M74" s="103"/>
      <c r="N74" s="103"/>
      <c r="O74" s="104"/>
      <c r="P74" s="104"/>
      <c r="Q74" s="104"/>
      <c r="R74" s="104"/>
      <c r="S74" s="104"/>
      <c r="T74" s="104"/>
      <c r="U74" s="103"/>
      <c r="V74" s="103"/>
      <c r="W74" s="104"/>
      <c r="X74" s="103"/>
      <c r="Y74" s="104"/>
      <c r="Z74" s="103"/>
      <c r="AA74" s="104"/>
      <c r="AB74" s="103"/>
      <c r="AC74" s="104"/>
      <c r="AD74" s="104"/>
      <c r="AE74" s="104"/>
      <c r="AF74" s="104"/>
      <c r="AG74" s="104"/>
      <c r="AH74" s="104"/>
    </row>
    <row r="75" spans="1:34" outlineLevel="1" x14ac:dyDescent="0.25">
      <c r="A75" s="100"/>
      <c r="B75" s="102"/>
      <c r="C75" s="102"/>
      <c r="D75" s="101" t="s">
        <v>87</v>
      </c>
      <c r="E75" s="101" t="s">
        <v>110</v>
      </c>
      <c r="F75" s="102">
        <v>1</v>
      </c>
      <c r="G75" s="102">
        <v>6</v>
      </c>
      <c r="H75" s="102">
        <v>7</v>
      </c>
      <c r="I75" s="103"/>
      <c r="J75" s="103"/>
      <c r="K75" s="103"/>
      <c r="L75" s="103"/>
      <c r="M75" s="103"/>
      <c r="N75" s="103"/>
      <c r="O75" s="104"/>
      <c r="P75" s="104"/>
      <c r="Q75" s="104"/>
      <c r="R75" s="104"/>
      <c r="S75" s="104"/>
      <c r="T75" s="104"/>
      <c r="U75" s="103"/>
      <c r="V75" s="103"/>
      <c r="W75" s="104"/>
      <c r="X75" s="103"/>
      <c r="Y75" s="104"/>
      <c r="Z75" s="103"/>
      <c r="AA75" s="104"/>
      <c r="AB75" s="103"/>
      <c r="AC75" s="104"/>
      <c r="AD75" s="104"/>
      <c r="AE75" s="104"/>
      <c r="AF75" s="104"/>
      <c r="AG75" s="104"/>
      <c r="AH75" s="104"/>
    </row>
    <row r="76" spans="1:34" outlineLevel="1" x14ac:dyDescent="0.25">
      <c r="A76" s="100"/>
      <c r="B76" s="102"/>
      <c r="C76" s="102"/>
      <c r="D76" s="101" t="s">
        <v>82</v>
      </c>
      <c r="E76" s="101" t="s">
        <v>110</v>
      </c>
      <c r="F76" s="102">
        <v>1</v>
      </c>
      <c r="G76" s="102">
        <v>0</v>
      </c>
      <c r="H76" s="102">
        <v>1</v>
      </c>
      <c r="I76" s="103"/>
      <c r="J76" s="103"/>
      <c r="K76" s="103"/>
      <c r="L76" s="103"/>
      <c r="M76" s="103"/>
      <c r="N76" s="103"/>
      <c r="O76" s="104"/>
      <c r="P76" s="104"/>
      <c r="Q76" s="104"/>
      <c r="R76" s="104"/>
      <c r="S76" s="104"/>
      <c r="T76" s="104"/>
      <c r="U76" s="103"/>
      <c r="V76" s="103"/>
      <c r="W76" s="104"/>
      <c r="X76" s="103"/>
      <c r="Y76" s="104"/>
      <c r="Z76" s="103"/>
      <c r="AA76" s="104"/>
      <c r="AB76" s="103"/>
      <c r="AC76" s="104"/>
      <c r="AD76" s="104"/>
      <c r="AE76" s="104"/>
      <c r="AF76" s="104"/>
      <c r="AG76" s="104"/>
      <c r="AH76" s="104"/>
    </row>
    <row r="77" spans="1:34" outlineLevel="1" x14ac:dyDescent="0.25">
      <c r="A77" s="100"/>
      <c r="B77" s="102"/>
      <c r="C77" s="102"/>
      <c r="D77" s="101" t="s">
        <v>81</v>
      </c>
      <c r="E77" s="101" t="s">
        <v>110</v>
      </c>
      <c r="F77" s="102">
        <v>9</v>
      </c>
      <c r="G77" s="102">
        <v>0</v>
      </c>
      <c r="H77" s="102">
        <v>9</v>
      </c>
      <c r="I77" s="103"/>
      <c r="J77" s="103"/>
      <c r="K77" s="103"/>
      <c r="L77" s="103"/>
      <c r="M77" s="103"/>
      <c r="N77" s="103"/>
      <c r="O77" s="104"/>
      <c r="P77" s="104"/>
      <c r="Q77" s="104"/>
      <c r="R77" s="104"/>
      <c r="S77" s="104"/>
      <c r="T77" s="104"/>
      <c r="U77" s="103"/>
      <c r="V77" s="103"/>
      <c r="W77" s="104"/>
      <c r="X77" s="103"/>
      <c r="Y77" s="104"/>
      <c r="Z77" s="103"/>
      <c r="AA77" s="104"/>
      <c r="AB77" s="103"/>
      <c r="AC77" s="104"/>
      <c r="AD77" s="104"/>
      <c r="AE77" s="104"/>
      <c r="AF77" s="104"/>
      <c r="AG77" s="104"/>
      <c r="AH77" s="104"/>
    </row>
    <row r="78" spans="1:34" ht="15.75" customHeight="1" x14ac:dyDescent="0.25">
      <c r="A78" s="126">
        <v>16</v>
      </c>
      <c r="B78" s="127"/>
      <c r="C78" s="127"/>
      <c r="D78" s="126" t="s">
        <v>111</v>
      </c>
      <c r="E78" s="126"/>
      <c r="F78" s="127">
        <v>13</v>
      </c>
      <c r="G78" s="127">
        <v>12</v>
      </c>
      <c r="H78" s="127">
        <v>25</v>
      </c>
      <c r="I78" s="128"/>
      <c r="J78" s="128"/>
      <c r="K78" s="128"/>
      <c r="L78" s="128"/>
      <c r="M78" s="128"/>
      <c r="N78" s="128"/>
      <c r="O78" s="129"/>
      <c r="P78" s="129"/>
      <c r="Q78" s="129"/>
      <c r="R78" s="129"/>
      <c r="S78" s="129"/>
      <c r="T78" s="129"/>
      <c r="U78" s="128"/>
      <c r="V78" s="128"/>
      <c r="W78" s="129"/>
      <c r="X78" s="128"/>
      <c r="Y78" s="129"/>
      <c r="Z78" s="128"/>
      <c r="AA78" s="129"/>
      <c r="AB78" s="128"/>
      <c r="AC78" s="129"/>
      <c r="AD78" s="129"/>
      <c r="AE78" s="129"/>
      <c r="AF78" s="129"/>
      <c r="AG78" s="129"/>
      <c r="AH78" s="129"/>
    </row>
    <row r="79" spans="1:34" outlineLevel="1" x14ac:dyDescent="0.25">
      <c r="A79" s="100"/>
      <c r="B79" s="102"/>
      <c r="C79" s="102"/>
      <c r="D79" s="101" t="s">
        <v>84</v>
      </c>
      <c r="E79" s="101" t="s">
        <v>111</v>
      </c>
      <c r="F79" s="102">
        <v>1</v>
      </c>
      <c r="G79" s="102">
        <v>0</v>
      </c>
      <c r="H79" s="102">
        <v>1</v>
      </c>
      <c r="I79" s="103"/>
      <c r="J79" s="103"/>
      <c r="K79" s="103"/>
      <c r="L79" s="103"/>
      <c r="M79" s="103"/>
      <c r="N79" s="103"/>
      <c r="O79" s="104"/>
      <c r="P79" s="104"/>
      <c r="Q79" s="104"/>
      <c r="R79" s="104"/>
      <c r="S79" s="104"/>
      <c r="T79" s="104"/>
      <c r="U79" s="103"/>
      <c r="V79" s="103"/>
      <c r="W79" s="104"/>
      <c r="X79" s="103"/>
      <c r="Y79" s="104"/>
      <c r="Z79" s="103"/>
      <c r="AA79" s="104"/>
      <c r="AB79" s="103"/>
      <c r="AC79" s="104"/>
      <c r="AD79" s="104"/>
      <c r="AE79" s="104"/>
      <c r="AF79" s="104"/>
      <c r="AG79" s="104"/>
      <c r="AH79" s="104"/>
    </row>
    <row r="80" spans="1:34" outlineLevel="1" x14ac:dyDescent="0.25">
      <c r="A80" s="100"/>
      <c r="B80" s="102"/>
      <c r="C80" s="102"/>
      <c r="D80" s="101" t="s">
        <v>85</v>
      </c>
      <c r="E80" s="101" t="s">
        <v>111</v>
      </c>
      <c r="F80" s="102">
        <v>2</v>
      </c>
      <c r="G80" s="102">
        <v>0</v>
      </c>
      <c r="H80" s="102">
        <v>2</v>
      </c>
      <c r="I80" s="103"/>
      <c r="J80" s="103"/>
      <c r="K80" s="103"/>
      <c r="L80" s="103"/>
      <c r="M80" s="103"/>
      <c r="N80" s="103"/>
      <c r="O80" s="104"/>
      <c r="P80" s="104"/>
      <c r="Q80" s="104"/>
      <c r="R80" s="104"/>
      <c r="S80" s="104"/>
      <c r="T80" s="104"/>
      <c r="U80" s="103"/>
      <c r="V80" s="103"/>
      <c r="W80" s="104"/>
      <c r="X80" s="103"/>
      <c r="Y80" s="104"/>
      <c r="Z80" s="103"/>
      <c r="AA80" s="104"/>
      <c r="AB80" s="103"/>
      <c r="AC80" s="104"/>
      <c r="AD80" s="104"/>
      <c r="AE80" s="104"/>
      <c r="AF80" s="104"/>
      <c r="AG80" s="104"/>
      <c r="AH80" s="104"/>
    </row>
    <row r="81" spans="1:34" outlineLevel="1" x14ac:dyDescent="0.25">
      <c r="A81" s="100"/>
      <c r="B81" s="102"/>
      <c r="C81" s="102"/>
      <c r="D81" s="101" t="s">
        <v>86</v>
      </c>
      <c r="E81" s="101" t="s">
        <v>111</v>
      </c>
      <c r="F81" s="102">
        <v>0</v>
      </c>
      <c r="G81" s="102">
        <v>4</v>
      </c>
      <c r="H81" s="102">
        <v>4</v>
      </c>
      <c r="I81" s="103"/>
      <c r="J81" s="103"/>
      <c r="K81" s="103"/>
      <c r="L81" s="103"/>
      <c r="M81" s="103"/>
      <c r="N81" s="103"/>
      <c r="O81" s="104"/>
      <c r="P81" s="104"/>
      <c r="Q81" s="104"/>
      <c r="R81" s="104"/>
      <c r="S81" s="104"/>
      <c r="T81" s="104"/>
      <c r="U81" s="103"/>
      <c r="V81" s="103"/>
      <c r="W81" s="104"/>
      <c r="X81" s="103"/>
      <c r="Y81" s="104"/>
      <c r="Z81" s="103"/>
      <c r="AA81" s="104"/>
      <c r="AB81" s="103"/>
      <c r="AC81" s="104"/>
      <c r="AD81" s="104"/>
      <c r="AE81" s="104"/>
      <c r="AF81" s="104"/>
      <c r="AG81" s="104"/>
      <c r="AH81" s="104"/>
    </row>
    <row r="82" spans="1:34" outlineLevel="1" x14ac:dyDescent="0.25">
      <c r="A82" s="100"/>
      <c r="B82" s="102"/>
      <c r="C82" s="102"/>
      <c r="D82" s="101" t="s">
        <v>87</v>
      </c>
      <c r="E82" s="101" t="s">
        <v>111</v>
      </c>
      <c r="F82" s="102">
        <v>3</v>
      </c>
      <c r="G82" s="102">
        <v>8</v>
      </c>
      <c r="H82" s="102">
        <v>11</v>
      </c>
      <c r="I82" s="103"/>
      <c r="J82" s="103"/>
      <c r="K82" s="103"/>
      <c r="L82" s="103"/>
      <c r="M82" s="103"/>
      <c r="N82" s="103"/>
      <c r="O82" s="104"/>
      <c r="P82" s="104"/>
      <c r="Q82" s="104"/>
      <c r="R82" s="104"/>
      <c r="S82" s="104"/>
      <c r="T82" s="104"/>
      <c r="U82" s="103"/>
      <c r="V82" s="103"/>
      <c r="W82" s="104"/>
      <c r="X82" s="103"/>
      <c r="Y82" s="104"/>
      <c r="Z82" s="103"/>
      <c r="AA82" s="104"/>
      <c r="AB82" s="103"/>
      <c r="AC82" s="104"/>
      <c r="AD82" s="104"/>
      <c r="AE82" s="104"/>
      <c r="AF82" s="104"/>
      <c r="AG82" s="104"/>
      <c r="AH82" s="104"/>
    </row>
    <row r="83" spans="1:34" outlineLevel="1" x14ac:dyDescent="0.25">
      <c r="A83" s="100"/>
      <c r="B83" s="102"/>
      <c r="C83" s="102"/>
      <c r="D83" s="101" t="s">
        <v>82</v>
      </c>
      <c r="E83" s="101" t="s">
        <v>111</v>
      </c>
      <c r="F83" s="102">
        <v>2</v>
      </c>
      <c r="G83" s="102">
        <v>0</v>
      </c>
      <c r="H83" s="102">
        <v>2</v>
      </c>
      <c r="I83" s="103"/>
      <c r="J83" s="103"/>
      <c r="K83" s="103"/>
      <c r="L83" s="103"/>
      <c r="M83" s="103"/>
      <c r="N83" s="103"/>
      <c r="O83" s="104"/>
      <c r="P83" s="104"/>
      <c r="Q83" s="104"/>
      <c r="R83" s="104"/>
      <c r="S83" s="104"/>
      <c r="T83" s="104"/>
      <c r="U83" s="103"/>
      <c r="V83" s="103"/>
      <c r="W83" s="104"/>
      <c r="X83" s="103"/>
      <c r="Y83" s="104"/>
      <c r="Z83" s="103"/>
      <c r="AA83" s="104"/>
      <c r="AB83" s="103"/>
      <c r="AC83" s="104"/>
      <c r="AD83" s="104"/>
      <c r="AE83" s="104"/>
      <c r="AF83" s="104"/>
      <c r="AG83" s="104"/>
      <c r="AH83" s="104"/>
    </row>
    <row r="84" spans="1:34" outlineLevel="1" x14ac:dyDescent="0.25">
      <c r="A84" s="100"/>
      <c r="B84" s="102"/>
      <c r="C84" s="102"/>
      <c r="D84" s="101" t="s">
        <v>81</v>
      </c>
      <c r="E84" s="101" t="s">
        <v>111</v>
      </c>
      <c r="F84" s="102">
        <v>5</v>
      </c>
      <c r="G84" s="102">
        <v>0</v>
      </c>
      <c r="H84" s="102">
        <v>5</v>
      </c>
      <c r="I84" s="103"/>
      <c r="J84" s="103"/>
      <c r="K84" s="103"/>
      <c r="L84" s="103"/>
      <c r="M84" s="103"/>
      <c r="N84" s="103"/>
      <c r="O84" s="104"/>
      <c r="P84" s="104"/>
      <c r="Q84" s="104"/>
      <c r="R84" s="104"/>
      <c r="S84" s="104"/>
      <c r="T84" s="104"/>
      <c r="U84" s="103"/>
      <c r="V84" s="103"/>
      <c r="W84" s="104"/>
      <c r="X84" s="103"/>
      <c r="Y84" s="104"/>
      <c r="Z84" s="103"/>
      <c r="AA84" s="104"/>
      <c r="AB84" s="103"/>
      <c r="AC84" s="104"/>
      <c r="AD84" s="104"/>
      <c r="AE84" s="104"/>
      <c r="AF84" s="104"/>
      <c r="AG84" s="104"/>
      <c r="AH84" s="104"/>
    </row>
    <row r="85" spans="1:34" ht="15.75" customHeight="1" x14ac:dyDescent="0.25">
      <c r="A85" s="126">
        <v>17</v>
      </c>
      <c r="B85" s="127"/>
      <c r="C85" s="127"/>
      <c r="D85" s="126" t="s">
        <v>112</v>
      </c>
      <c r="E85" s="126"/>
      <c r="F85" s="127">
        <v>24</v>
      </c>
      <c r="G85" s="127">
        <v>23</v>
      </c>
      <c r="H85" s="127">
        <v>47</v>
      </c>
      <c r="I85" s="128"/>
      <c r="J85" s="128"/>
      <c r="K85" s="128"/>
      <c r="L85" s="128"/>
      <c r="M85" s="128"/>
      <c r="N85" s="128"/>
      <c r="O85" s="129"/>
      <c r="P85" s="129"/>
      <c r="Q85" s="129"/>
      <c r="R85" s="129"/>
      <c r="S85" s="129"/>
      <c r="T85" s="129"/>
      <c r="U85" s="128"/>
      <c r="V85" s="128"/>
      <c r="W85" s="129"/>
      <c r="X85" s="128"/>
      <c r="Y85" s="129"/>
      <c r="Z85" s="128"/>
      <c r="AA85" s="129"/>
      <c r="AB85" s="128"/>
      <c r="AC85" s="129"/>
      <c r="AD85" s="129"/>
      <c r="AE85" s="129"/>
      <c r="AF85" s="129"/>
      <c r="AG85" s="129"/>
      <c r="AH85" s="129"/>
    </row>
    <row r="86" spans="1:34" outlineLevel="1" x14ac:dyDescent="0.25">
      <c r="A86" s="100"/>
      <c r="B86" s="102"/>
      <c r="C86" s="102"/>
      <c r="D86" s="101" t="s">
        <v>84</v>
      </c>
      <c r="E86" s="101" t="s">
        <v>112</v>
      </c>
      <c r="F86" s="102">
        <v>3</v>
      </c>
      <c r="G86" s="102">
        <v>0</v>
      </c>
      <c r="H86" s="102">
        <v>3</v>
      </c>
      <c r="I86" s="103"/>
      <c r="J86" s="103"/>
      <c r="K86" s="103"/>
      <c r="L86" s="103"/>
      <c r="M86" s="103"/>
      <c r="N86" s="103"/>
      <c r="O86" s="104"/>
      <c r="P86" s="104"/>
      <c r="Q86" s="104"/>
      <c r="R86" s="104"/>
      <c r="S86" s="104"/>
      <c r="T86" s="104"/>
      <c r="U86" s="103"/>
      <c r="V86" s="103"/>
      <c r="W86" s="104"/>
      <c r="X86" s="103"/>
      <c r="Y86" s="104"/>
      <c r="Z86" s="103"/>
      <c r="AA86" s="104"/>
      <c r="AB86" s="103"/>
      <c r="AC86" s="104"/>
      <c r="AD86" s="104"/>
      <c r="AE86" s="104"/>
      <c r="AF86" s="104"/>
      <c r="AG86" s="104"/>
      <c r="AH86" s="104"/>
    </row>
    <row r="87" spans="1:34" outlineLevel="1" x14ac:dyDescent="0.25">
      <c r="A87" s="100"/>
      <c r="B87" s="102"/>
      <c r="C87" s="102"/>
      <c r="D87" s="101" t="s">
        <v>83</v>
      </c>
      <c r="E87" s="101" t="s">
        <v>112</v>
      </c>
      <c r="F87" s="102">
        <v>3</v>
      </c>
      <c r="G87" s="102">
        <v>0</v>
      </c>
      <c r="H87" s="102">
        <v>3</v>
      </c>
      <c r="I87" s="103"/>
      <c r="J87" s="103"/>
      <c r="K87" s="103"/>
      <c r="L87" s="103"/>
      <c r="M87" s="103"/>
      <c r="N87" s="103"/>
      <c r="O87" s="104"/>
      <c r="P87" s="104"/>
      <c r="Q87" s="104"/>
      <c r="R87" s="104"/>
      <c r="S87" s="104"/>
      <c r="T87" s="104"/>
      <c r="U87" s="103"/>
      <c r="V87" s="103"/>
      <c r="W87" s="104"/>
      <c r="X87" s="103"/>
      <c r="Y87" s="104"/>
      <c r="Z87" s="103"/>
      <c r="AA87" s="104"/>
      <c r="AB87" s="103"/>
      <c r="AC87" s="104"/>
      <c r="AD87" s="104"/>
      <c r="AE87" s="104"/>
      <c r="AF87" s="104"/>
      <c r="AG87" s="104"/>
      <c r="AH87" s="104"/>
    </row>
    <row r="88" spans="1:34" outlineLevel="1" x14ac:dyDescent="0.25">
      <c r="A88" s="100"/>
      <c r="B88" s="102"/>
      <c r="C88" s="102"/>
      <c r="D88" s="101" t="s">
        <v>85</v>
      </c>
      <c r="E88" s="101" t="s">
        <v>112</v>
      </c>
      <c r="F88" s="102">
        <v>5</v>
      </c>
      <c r="G88" s="102">
        <v>0</v>
      </c>
      <c r="H88" s="102">
        <v>5</v>
      </c>
      <c r="I88" s="103"/>
      <c r="J88" s="103"/>
      <c r="K88" s="103"/>
      <c r="L88" s="103"/>
      <c r="M88" s="103"/>
      <c r="N88" s="103"/>
      <c r="O88" s="104"/>
      <c r="P88" s="104"/>
      <c r="Q88" s="104"/>
      <c r="R88" s="104"/>
      <c r="S88" s="104"/>
      <c r="T88" s="104"/>
      <c r="U88" s="103"/>
      <c r="V88" s="103"/>
      <c r="W88" s="104"/>
      <c r="X88" s="103"/>
      <c r="Y88" s="104"/>
      <c r="Z88" s="103"/>
      <c r="AA88" s="104"/>
      <c r="AB88" s="103"/>
      <c r="AC88" s="104"/>
      <c r="AD88" s="104"/>
      <c r="AE88" s="104"/>
      <c r="AF88" s="104"/>
      <c r="AG88" s="104"/>
      <c r="AH88" s="104"/>
    </row>
    <row r="89" spans="1:34" outlineLevel="1" x14ac:dyDescent="0.25">
      <c r="A89" s="100"/>
      <c r="B89" s="102"/>
      <c r="C89" s="102"/>
      <c r="D89" s="101" t="s">
        <v>86</v>
      </c>
      <c r="E89" s="101" t="s">
        <v>112</v>
      </c>
      <c r="F89" s="102">
        <v>0</v>
      </c>
      <c r="G89" s="102">
        <v>9</v>
      </c>
      <c r="H89" s="102">
        <v>9</v>
      </c>
      <c r="I89" s="103"/>
      <c r="J89" s="103"/>
      <c r="K89" s="103"/>
      <c r="L89" s="103"/>
      <c r="M89" s="103"/>
      <c r="N89" s="103"/>
      <c r="O89" s="104"/>
      <c r="P89" s="104"/>
      <c r="Q89" s="104"/>
      <c r="R89" s="104"/>
      <c r="S89" s="104"/>
      <c r="T89" s="104"/>
      <c r="U89" s="103"/>
      <c r="V89" s="103"/>
      <c r="W89" s="104"/>
      <c r="X89" s="103"/>
      <c r="Y89" s="104"/>
      <c r="Z89" s="103"/>
      <c r="AA89" s="104"/>
      <c r="AB89" s="103"/>
      <c r="AC89" s="104"/>
      <c r="AD89" s="104"/>
      <c r="AE89" s="104"/>
      <c r="AF89" s="104"/>
      <c r="AG89" s="104"/>
      <c r="AH89" s="104"/>
    </row>
    <row r="90" spans="1:34" outlineLevel="1" x14ac:dyDescent="0.25">
      <c r="A90" s="100"/>
      <c r="B90" s="102"/>
      <c r="C90" s="102"/>
      <c r="D90" s="101" t="s">
        <v>87</v>
      </c>
      <c r="E90" s="101" t="s">
        <v>112</v>
      </c>
      <c r="F90" s="102">
        <v>5</v>
      </c>
      <c r="G90" s="102">
        <v>14</v>
      </c>
      <c r="H90" s="102">
        <v>19</v>
      </c>
      <c r="I90" s="103"/>
      <c r="J90" s="103"/>
      <c r="K90" s="103"/>
      <c r="L90" s="103"/>
      <c r="M90" s="103"/>
      <c r="N90" s="103"/>
      <c r="O90" s="104"/>
      <c r="P90" s="104"/>
      <c r="Q90" s="104"/>
      <c r="R90" s="104"/>
      <c r="S90" s="104"/>
      <c r="T90" s="104"/>
      <c r="U90" s="103"/>
      <c r="V90" s="103"/>
      <c r="W90" s="104"/>
      <c r="X90" s="103"/>
      <c r="Y90" s="104"/>
      <c r="Z90" s="103"/>
      <c r="AA90" s="104"/>
      <c r="AB90" s="103"/>
      <c r="AC90" s="104"/>
      <c r="AD90" s="104"/>
      <c r="AE90" s="104"/>
      <c r="AF90" s="104"/>
      <c r="AG90" s="104"/>
      <c r="AH90" s="104"/>
    </row>
    <row r="91" spans="1:34" outlineLevel="1" x14ac:dyDescent="0.25">
      <c r="A91" s="100"/>
      <c r="B91" s="102"/>
      <c r="C91" s="102"/>
      <c r="D91" s="101" t="s">
        <v>82</v>
      </c>
      <c r="E91" s="101" t="s">
        <v>112</v>
      </c>
      <c r="F91" s="102">
        <v>2</v>
      </c>
      <c r="G91" s="102">
        <v>0</v>
      </c>
      <c r="H91" s="102">
        <v>2</v>
      </c>
      <c r="I91" s="103"/>
      <c r="J91" s="103"/>
      <c r="K91" s="103"/>
      <c r="L91" s="103"/>
      <c r="M91" s="103"/>
      <c r="N91" s="103"/>
      <c r="O91" s="104"/>
      <c r="P91" s="104"/>
      <c r="Q91" s="104"/>
      <c r="R91" s="104"/>
      <c r="S91" s="104"/>
      <c r="T91" s="104"/>
      <c r="U91" s="103"/>
      <c r="V91" s="103"/>
      <c r="W91" s="104"/>
      <c r="X91" s="103"/>
      <c r="Y91" s="104"/>
      <c r="Z91" s="103"/>
      <c r="AA91" s="104"/>
      <c r="AB91" s="103"/>
      <c r="AC91" s="104"/>
      <c r="AD91" s="104"/>
      <c r="AE91" s="104"/>
      <c r="AF91" s="104"/>
      <c r="AG91" s="104"/>
      <c r="AH91" s="104"/>
    </row>
    <row r="92" spans="1:34" outlineLevel="1" x14ac:dyDescent="0.25">
      <c r="A92" s="100"/>
      <c r="B92" s="102"/>
      <c r="C92" s="102"/>
      <c r="D92" s="101" t="s">
        <v>81</v>
      </c>
      <c r="E92" s="101" t="s">
        <v>112</v>
      </c>
      <c r="F92" s="102">
        <v>6</v>
      </c>
      <c r="G92" s="102">
        <v>0</v>
      </c>
      <c r="H92" s="102">
        <v>6</v>
      </c>
      <c r="I92" s="103"/>
      <c r="J92" s="103"/>
      <c r="K92" s="103"/>
      <c r="L92" s="103"/>
      <c r="M92" s="103"/>
      <c r="N92" s="103"/>
      <c r="O92" s="104"/>
      <c r="P92" s="104"/>
      <c r="Q92" s="104"/>
      <c r="R92" s="104"/>
      <c r="S92" s="104"/>
      <c r="T92" s="104"/>
      <c r="U92" s="103"/>
      <c r="V92" s="103"/>
      <c r="W92" s="104"/>
      <c r="X92" s="103"/>
      <c r="Y92" s="104"/>
      <c r="Z92" s="103"/>
      <c r="AA92" s="104"/>
      <c r="AB92" s="103"/>
      <c r="AC92" s="104"/>
      <c r="AD92" s="104"/>
      <c r="AE92" s="104"/>
      <c r="AF92" s="104"/>
      <c r="AG92" s="104"/>
      <c r="AH92" s="104"/>
    </row>
    <row r="93" spans="1:34" ht="15.75" customHeight="1" x14ac:dyDescent="0.25">
      <c r="A93" s="130"/>
      <c r="B93" s="131"/>
      <c r="C93" s="131"/>
      <c r="D93" s="130" t="s">
        <v>113</v>
      </c>
      <c r="E93" s="130"/>
      <c r="F93" s="131">
        <v>366</v>
      </c>
      <c r="G93" s="131">
        <v>274</v>
      </c>
      <c r="H93" s="131">
        <v>640</v>
      </c>
      <c r="I93" s="132"/>
      <c r="J93" s="132"/>
      <c r="K93" s="132"/>
      <c r="L93" s="132"/>
      <c r="M93" s="132"/>
      <c r="N93" s="132"/>
      <c r="O93" s="133"/>
      <c r="P93" s="133"/>
      <c r="Q93" s="133"/>
      <c r="R93" s="133"/>
      <c r="S93" s="133"/>
      <c r="T93" s="133"/>
      <c r="U93" s="132"/>
      <c r="V93" s="132"/>
      <c r="W93" s="133"/>
      <c r="X93" s="132"/>
      <c r="Y93" s="133"/>
      <c r="Z93" s="132"/>
      <c r="AA93" s="133"/>
      <c r="AB93" s="132"/>
      <c r="AC93" s="133"/>
      <c r="AD93" s="133"/>
      <c r="AE93" s="133"/>
      <c r="AF93" s="133"/>
      <c r="AG93" s="133"/>
      <c r="AH93" s="133"/>
    </row>
  </sheetData>
  <mergeCells count="12">
    <mergeCell ref="Z5:AA5"/>
    <mergeCell ref="AB5:AC5"/>
    <mergeCell ref="AG1:AH1"/>
    <mergeCell ref="A4:A5"/>
    <mergeCell ref="F4:H4"/>
    <mergeCell ref="I4:M4"/>
    <mergeCell ref="O4:S4"/>
    <mergeCell ref="T4:AC4"/>
    <mergeCell ref="AD4:AH4"/>
    <mergeCell ref="T5:U5"/>
    <mergeCell ref="V5:W5"/>
    <mergeCell ref="X5:Y5"/>
  </mergeCells>
  <conditionalFormatting sqref="I94:AH1048576 I2:AH4 I6:AH92 I5:T5 V5 X5 Z5 AD5:AH5 AB5">
    <cfRule type="containsErrors" dxfId="29" priority="30">
      <formula>ISERROR(I2)</formula>
    </cfRule>
  </conditionalFormatting>
  <conditionalFormatting sqref="O94:S1048576 O2:S43">
    <cfRule type="cellIs" dxfId="28" priority="29" operator="equal">
      <formula>0</formula>
    </cfRule>
  </conditionalFormatting>
  <conditionalFormatting sqref="AD94:AH1048576 AD2:AH43">
    <cfRule type="cellIs" dxfId="27" priority="28" operator="equal">
      <formula>0</formula>
    </cfRule>
  </conditionalFormatting>
  <conditionalFormatting sqref="F94:H1048576 F2:H43">
    <cfRule type="cellIs" dxfId="26" priority="27" operator="equal">
      <formula>0</formula>
    </cfRule>
  </conditionalFormatting>
  <conditionalFormatting sqref="O44:S50">
    <cfRule type="cellIs" dxfId="25" priority="26" operator="equal">
      <formula>0</formula>
    </cfRule>
  </conditionalFormatting>
  <conditionalFormatting sqref="AD44:AH50">
    <cfRule type="cellIs" dxfId="24" priority="25" operator="equal">
      <formula>0</formula>
    </cfRule>
  </conditionalFormatting>
  <conditionalFormatting sqref="F44:H50">
    <cfRule type="cellIs" dxfId="23" priority="24" operator="equal">
      <formula>0</formula>
    </cfRule>
  </conditionalFormatting>
  <conditionalFormatting sqref="O51:S57">
    <cfRule type="cellIs" dxfId="22" priority="23" operator="equal">
      <formula>0</formula>
    </cfRule>
  </conditionalFormatting>
  <conditionalFormatting sqref="AD51:AH57">
    <cfRule type="cellIs" dxfId="21" priority="22" operator="equal">
      <formula>0</formula>
    </cfRule>
  </conditionalFormatting>
  <conditionalFormatting sqref="F51:H57">
    <cfRule type="cellIs" dxfId="20" priority="21" operator="equal">
      <formula>0</formula>
    </cfRule>
  </conditionalFormatting>
  <conditionalFormatting sqref="O58:S64">
    <cfRule type="cellIs" dxfId="19" priority="20" operator="equal">
      <formula>0</formula>
    </cfRule>
  </conditionalFormatting>
  <conditionalFormatting sqref="AD58:AH64">
    <cfRule type="cellIs" dxfId="18" priority="19" operator="equal">
      <formula>0</formula>
    </cfRule>
  </conditionalFormatting>
  <conditionalFormatting sqref="F58:H64">
    <cfRule type="cellIs" dxfId="17" priority="18" operator="equal">
      <formula>0</formula>
    </cfRule>
  </conditionalFormatting>
  <conditionalFormatting sqref="O65:S72">
    <cfRule type="cellIs" dxfId="16" priority="17" operator="equal">
      <formula>0</formula>
    </cfRule>
  </conditionalFormatting>
  <conditionalFormatting sqref="AD65:AH72">
    <cfRule type="cellIs" dxfId="15" priority="16" operator="equal">
      <formula>0</formula>
    </cfRule>
  </conditionalFormatting>
  <conditionalFormatting sqref="F65:H72">
    <cfRule type="cellIs" dxfId="14" priority="15" operator="equal">
      <formula>0</formula>
    </cfRule>
  </conditionalFormatting>
  <conditionalFormatting sqref="O73:S77">
    <cfRule type="cellIs" dxfId="13" priority="14" operator="equal">
      <formula>0</formula>
    </cfRule>
  </conditionalFormatting>
  <conditionalFormatting sqref="AD73:AH77">
    <cfRule type="cellIs" dxfId="12" priority="13" operator="equal">
      <formula>0</formula>
    </cfRule>
  </conditionalFormatting>
  <conditionalFormatting sqref="F73:H77">
    <cfRule type="cellIs" dxfId="11" priority="12" operator="equal">
      <formula>0</formula>
    </cfRule>
  </conditionalFormatting>
  <conditionalFormatting sqref="O78:S84">
    <cfRule type="cellIs" dxfId="10" priority="11" operator="equal">
      <formula>0</formula>
    </cfRule>
  </conditionalFormatting>
  <conditionalFormatting sqref="AD78:AH84">
    <cfRule type="cellIs" dxfId="9" priority="10" operator="equal">
      <formula>0</formula>
    </cfRule>
  </conditionalFormatting>
  <conditionalFormatting sqref="F78:H84">
    <cfRule type="cellIs" dxfId="8" priority="9" operator="equal">
      <formula>0</formula>
    </cfRule>
  </conditionalFormatting>
  <conditionalFormatting sqref="O85:S92">
    <cfRule type="cellIs" dxfId="7" priority="8" operator="equal">
      <formula>0</formula>
    </cfRule>
  </conditionalFormatting>
  <conditionalFormatting sqref="AD85:AH92">
    <cfRule type="cellIs" dxfId="6" priority="7" operator="equal">
      <formula>0</formula>
    </cfRule>
  </conditionalFormatting>
  <conditionalFormatting sqref="F85:H92">
    <cfRule type="cellIs" dxfId="5" priority="6" operator="equal">
      <formula>0</formula>
    </cfRule>
  </conditionalFormatting>
  <conditionalFormatting sqref="I93:AH93">
    <cfRule type="containsErrors" dxfId="4" priority="5">
      <formula>ISERROR(I93)</formula>
    </cfRule>
  </conditionalFormatting>
  <conditionalFormatting sqref="O93:S93">
    <cfRule type="cellIs" dxfId="3" priority="4" operator="equal">
      <formula>0</formula>
    </cfRule>
  </conditionalFormatting>
  <conditionalFormatting sqref="AD93:AH93">
    <cfRule type="cellIs" dxfId="2" priority="3" operator="equal">
      <formula>0</formula>
    </cfRule>
  </conditionalFormatting>
  <conditionalFormatting sqref="F93:H93">
    <cfRule type="cellIs" dxfId="1" priority="2" operator="equal">
      <formula>0</formula>
    </cfRule>
  </conditionalFormatting>
  <conditionalFormatting sqref="AG1">
    <cfRule type="cellIs" dxfId="0" priority="1" operator="equal">
      <formula>0</formula>
    </cfRule>
  </conditionalFormatting>
  <pageMargins left="0" right="0" top="0" bottom="0" header="0" footer="0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U12"/>
  <sheetViews>
    <sheetView showZeros="0" zoomScale="85" zoomScaleNormal="85" workbookViewId="0">
      <pane xSplit="7" ySplit="9" topLeftCell="H10" activePane="bottomRight" state="frozen"/>
      <selection activeCell="AJ21" sqref="AJ21"/>
      <selection pane="topRight" activeCell="AJ21" sqref="AJ21"/>
      <selection pane="bottomLeft" activeCell="AJ21" sqref="AJ21"/>
      <selection pane="bottomRight" activeCell="K23" sqref="K23"/>
    </sheetView>
  </sheetViews>
  <sheetFormatPr defaultRowHeight="12.75" outlineLevelRow="1" outlineLevelCol="1" x14ac:dyDescent="0.25"/>
  <cols>
    <col min="1" max="1" width="4.5703125" style="2" customWidth="1"/>
    <col min="2" max="2" width="11.28515625" style="12" customWidth="1"/>
    <col min="3" max="3" width="18.5703125" style="12" customWidth="1" outlineLevel="1"/>
    <col min="4" max="4" width="13.7109375" style="12" customWidth="1" outlineLevel="1"/>
    <col min="5" max="5" width="17.28515625" style="12" customWidth="1" outlineLevel="1"/>
    <col min="6" max="6" width="15" style="2" customWidth="1" outlineLevel="1"/>
    <col min="7" max="7" width="43.85546875" style="2" customWidth="1"/>
    <col min="8" max="8" width="6" style="27" customWidth="1"/>
    <col min="9" max="11" width="6" style="1" customWidth="1" outlineLevel="1"/>
    <col min="12" max="12" width="6" style="1" customWidth="1"/>
    <col min="13" max="15" width="6" style="1" customWidth="1" outlineLevel="1"/>
    <col min="16" max="16" width="6" style="1" customWidth="1"/>
    <col min="17" max="17" width="13.85546875" style="1" customWidth="1" outlineLevel="1"/>
    <col min="18" max="20" width="6" style="1" customWidth="1" outlineLevel="1"/>
    <col min="21" max="21" width="6" style="1" customWidth="1"/>
    <col min="22" max="22" width="13.85546875" style="1" customWidth="1" outlineLevel="1"/>
    <col min="23" max="25" width="6" style="1" customWidth="1" outlineLevel="1"/>
    <col min="26" max="26" width="6" style="1" customWidth="1"/>
    <col min="27" max="27" width="13.85546875" style="1" customWidth="1" outlineLevel="1"/>
    <col min="28" max="29" width="6" style="1" customWidth="1"/>
    <col min="30" max="30" width="6" style="1" customWidth="1" outlineLevel="1"/>
    <col min="31" max="32" width="5.85546875" style="1" customWidth="1" outlineLevel="1"/>
    <col min="33" max="33" width="5.85546875" style="1" customWidth="1"/>
    <col min="34" max="36" width="7.42578125" style="10" customWidth="1" outlineLevel="1"/>
    <col min="37" max="37" width="7.42578125" style="10" customWidth="1"/>
    <col min="38" max="40" width="7.42578125" style="10" customWidth="1" outlineLevel="1"/>
    <col min="41" max="42" width="6" style="1" customWidth="1"/>
    <col min="43" max="45" width="6" style="1" customWidth="1" outlineLevel="1"/>
    <col min="46" max="46" width="6" style="1" customWidth="1"/>
    <col min="47" max="16384" width="9.140625" style="2"/>
  </cols>
  <sheetData>
    <row r="1" spans="1:47" x14ac:dyDescent="0.25"/>
    <row r="2" spans="1:47" x14ac:dyDescent="0.25">
      <c r="F2" s="8" t="s">
        <v>51</v>
      </c>
      <c r="G2" s="8" t="s">
        <v>20</v>
      </c>
      <c r="H2" s="23"/>
      <c r="AH2" s="1"/>
      <c r="AI2" s="1"/>
      <c r="AJ2" s="1"/>
      <c r="AK2" s="1"/>
      <c r="AL2" s="1"/>
      <c r="AM2" s="1"/>
      <c r="AN2" s="1"/>
    </row>
    <row r="3" spans="1:47" ht="12.75" customHeight="1" x14ac:dyDescent="0.25">
      <c r="F3" s="9" t="s">
        <v>62</v>
      </c>
      <c r="G3" s="9" t="s">
        <v>63</v>
      </c>
      <c r="H3" s="24"/>
      <c r="AH3" s="1"/>
      <c r="AI3" s="1"/>
      <c r="AJ3" s="1"/>
      <c r="AK3" s="1"/>
      <c r="AL3" s="1"/>
      <c r="AM3" s="1"/>
      <c r="AN3" s="1"/>
    </row>
    <row r="5" spans="1:47" s="1" customFormat="1" ht="18.75" customHeight="1" x14ac:dyDescent="0.25">
      <c r="A5" s="65" t="s">
        <v>7</v>
      </c>
      <c r="B5" s="17"/>
      <c r="C5" s="18"/>
      <c r="D5" s="18"/>
      <c r="E5" s="18"/>
      <c r="F5" s="19"/>
      <c r="G5" s="38" t="s">
        <v>0</v>
      </c>
      <c r="H5" s="66" t="s">
        <v>3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4" t="s">
        <v>66</v>
      </c>
    </row>
    <row r="6" spans="1:47" s="1" customFormat="1" ht="13.5" customHeight="1" x14ac:dyDescent="0.25">
      <c r="A6" s="65"/>
      <c r="B6" s="20"/>
      <c r="C6" s="21"/>
      <c r="D6" s="21"/>
      <c r="E6" s="21"/>
      <c r="F6" s="22"/>
      <c r="G6" s="39"/>
      <c r="H6" s="67"/>
      <c r="I6" s="40" t="s">
        <v>4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31"/>
      <c r="AD6" s="47" t="s">
        <v>8</v>
      </c>
      <c r="AE6" s="48"/>
      <c r="AF6" s="48"/>
      <c r="AG6" s="49"/>
      <c r="AH6" s="69" t="s">
        <v>15</v>
      </c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1"/>
      <c r="AU6" s="64"/>
    </row>
    <row r="7" spans="1:47" s="1" customFormat="1" ht="13.5" customHeight="1" x14ac:dyDescent="0.25">
      <c r="A7" s="65"/>
      <c r="B7" s="58" t="s">
        <v>48</v>
      </c>
      <c r="C7" s="58" t="s">
        <v>22</v>
      </c>
      <c r="D7" s="58" t="s">
        <v>18</v>
      </c>
      <c r="E7" s="58" t="s">
        <v>47</v>
      </c>
      <c r="F7" s="41" t="s">
        <v>23</v>
      </c>
      <c r="G7" s="41" t="s">
        <v>19</v>
      </c>
      <c r="H7" s="67"/>
      <c r="I7" s="40" t="s">
        <v>5</v>
      </c>
      <c r="J7" s="40"/>
      <c r="K7" s="40"/>
      <c r="L7" s="40"/>
      <c r="M7" s="40" t="s">
        <v>6</v>
      </c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61" t="s">
        <v>49</v>
      </c>
      <c r="AD7" s="50" t="s">
        <v>6</v>
      </c>
      <c r="AE7" s="50"/>
      <c r="AF7" s="50"/>
      <c r="AG7" s="50"/>
      <c r="AH7" s="53" t="s">
        <v>16</v>
      </c>
      <c r="AI7" s="54"/>
      <c r="AJ7" s="54"/>
      <c r="AK7" s="54"/>
      <c r="AL7" s="54"/>
      <c r="AM7" s="54"/>
      <c r="AN7" s="54"/>
      <c r="AO7" s="54"/>
      <c r="AP7" s="55"/>
      <c r="AQ7" s="53" t="s">
        <v>17</v>
      </c>
      <c r="AR7" s="54"/>
      <c r="AS7" s="54"/>
      <c r="AT7" s="55"/>
      <c r="AU7" s="64"/>
    </row>
    <row r="8" spans="1:47" s="1" customFormat="1" ht="13.5" customHeight="1" x14ac:dyDescent="0.25">
      <c r="A8" s="65"/>
      <c r="B8" s="59"/>
      <c r="C8" s="59"/>
      <c r="D8" s="59"/>
      <c r="E8" s="59"/>
      <c r="F8" s="42"/>
      <c r="G8" s="42"/>
      <c r="H8" s="67"/>
      <c r="I8" s="40" t="s">
        <v>2</v>
      </c>
      <c r="J8" s="40" t="s">
        <v>13</v>
      </c>
      <c r="K8" s="40" t="s">
        <v>14</v>
      </c>
      <c r="L8" s="40" t="s">
        <v>10</v>
      </c>
      <c r="M8" s="44" t="s">
        <v>2</v>
      </c>
      <c r="N8" s="45"/>
      <c r="O8" s="45"/>
      <c r="P8" s="45"/>
      <c r="Q8" s="46"/>
      <c r="R8" s="44" t="s">
        <v>13</v>
      </c>
      <c r="S8" s="45"/>
      <c r="T8" s="45"/>
      <c r="U8" s="45"/>
      <c r="V8" s="46"/>
      <c r="W8" s="44" t="s">
        <v>14</v>
      </c>
      <c r="X8" s="45"/>
      <c r="Y8" s="45"/>
      <c r="Z8" s="45"/>
      <c r="AA8" s="46"/>
      <c r="AB8" s="40" t="s">
        <v>10</v>
      </c>
      <c r="AC8" s="62"/>
      <c r="AD8" s="51" t="s">
        <v>2</v>
      </c>
      <c r="AE8" s="51" t="s">
        <v>13</v>
      </c>
      <c r="AF8" s="51" t="s">
        <v>14</v>
      </c>
      <c r="AG8" s="51" t="s">
        <v>1</v>
      </c>
      <c r="AH8" s="53" t="s">
        <v>5</v>
      </c>
      <c r="AI8" s="54"/>
      <c r="AJ8" s="54"/>
      <c r="AK8" s="55"/>
      <c r="AL8" s="53" t="s">
        <v>6</v>
      </c>
      <c r="AM8" s="54"/>
      <c r="AN8" s="54"/>
      <c r="AO8" s="55"/>
      <c r="AP8" s="56" t="s">
        <v>49</v>
      </c>
      <c r="AQ8" s="53" t="s">
        <v>6</v>
      </c>
      <c r="AR8" s="54"/>
      <c r="AS8" s="54"/>
      <c r="AT8" s="55"/>
      <c r="AU8" s="64"/>
    </row>
    <row r="9" spans="1:47" s="1" customFormat="1" ht="15" customHeight="1" x14ac:dyDescent="0.25">
      <c r="A9" s="65"/>
      <c r="B9" s="60"/>
      <c r="C9" s="60"/>
      <c r="D9" s="60"/>
      <c r="E9" s="60"/>
      <c r="F9" s="43"/>
      <c r="G9" s="43"/>
      <c r="H9" s="68"/>
      <c r="I9" s="40"/>
      <c r="J9" s="40"/>
      <c r="K9" s="40"/>
      <c r="L9" s="40"/>
      <c r="M9" s="16" t="s">
        <v>11</v>
      </c>
      <c r="N9" s="16" t="s">
        <v>9</v>
      </c>
      <c r="O9" s="16" t="s">
        <v>24</v>
      </c>
      <c r="P9" s="16" t="s">
        <v>10</v>
      </c>
      <c r="Q9" s="28" t="s">
        <v>21</v>
      </c>
      <c r="R9" s="16" t="s">
        <v>11</v>
      </c>
      <c r="S9" s="16" t="s">
        <v>9</v>
      </c>
      <c r="T9" s="16" t="s">
        <v>24</v>
      </c>
      <c r="U9" s="16" t="s">
        <v>10</v>
      </c>
      <c r="V9" s="28" t="s">
        <v>21</v>
      </c>
      <c r="W9" s="16" t="s">
        <v>11</v>
      </c>
      <c r="X9" s="16" t="s">
        <v>9</v>
      </c>
      <c r="Y9" s="16" t="s">
        <v>24</v>
      </c>
      <c r="Z9" s="16" t="s">
        <v>10</v>
      </c>
      <c r="AA9" s="28" t="s">
        <v>21</v>
      </c>
      <c r="AB9" s="40"/>
      <c r="AC9" s="63"/>
      <c r="AD9" s="52"/>
      <c r="AE9" s="52"/>
      <c r="AF9" s="52"/>
      <c r="AG9" s="52"/>
      <c r="AH9" s="30" t="s">
        <v>2</v>
      </c>
      <c r="AI9" s="30" t="s">
        <v>13</v>
      </c>
      <c r="AJ9" s="30" t="s">
        <v>14</v>
      </c>
      <c r="AK9" s="30" t="s">
        <v>50</v>
      </c>
      <c r="AL9" s="30" t="s">
        <v>2</v>
      </c>
      <c r="AM9" s="30" t="s">
        <v>13</v>
      </c>
      <c r="AN9" s="30" t="s">
        <v>14</v>
      </c>
      <c r="AO9" s="30" t="s">
        <v>50</v>
      </c>
      <c r="AP9" s="57"/>
      <c r="AQ9" s="30" t="s">
        <v>2</v>
      </c>
      <c r="AR9" s="30" t="s">
        <v>13</v>
      </c>
      <c r="AS9" s="30" t="s">
        <v>14</v>
      </c>
      <c r="AT9" s="30" t="s">
        <v>50</v>
      </c>
      <c r="AU9" s="64"/>
    </row>
    <row r="10" spans="1:47" s="1" customFormat="1" ht="18" customHeight="1" x14ac:dyDescent="0.25">
      <c r="A10" s="7"/>
      <c r="B10" s="7"/>
      <c r="C10" s="13"/>
      <c r="D10" s="7">
        <f>SUM(D11)</f>
        <v>1</v>
      </c>
      <c r="E10" s="13"/>
      <c r="F10" s="7"/>
      <c r="G10" s="11" t="s">
        <v>12</v>
      </c>
      <c r="H10" s="25"/>
      <c r="I10" s="7">
        <f t="shared" ref="I10:P10" si="0">SUM(I11)</f>
        <v>0</v>
      </c>
      <c r="J10" s="7">
        <f t="shared" si="0"/>
        <v>0</v>
      </c>
      <c r="K10" s="7">
        <f t="shared" si="0"/>
        <v>0</v>
      </c>
      <c r="L10" s="7">
        <f t="shared" si="0"/>
        <v>0</v>
      </c>
      <c r="M10" s="7">
        <f t="shared" si="0"/>
        <v>0</v>
      </c>
      <c r="N10" s="7">
        <f t="shared" si="0"/>
        <v>0</v>
      </c>
      <c r="O10" s="7">
        <f t="shared" si="0"/>
        <v>0</v>
      </c>
      <c r="P10" s="7">
        <f t="shared" si="0"/>
        <v>0</v>
      </c>
      <c r="Q10" s="7"/>
      <c r="R10" s="7">
        <f>SUM(R11)</f>
        <v>0</v>
      </c>
      <c r="S10" s="7">
        <f>SUM(S11)</f>
        <v>0</v>
      </c>
      <c r="T10" s="7">
        <f>SUM(T11)</f>
        <v>0</v>
      </c>
      <c r="U10" s="7">
        <f>SUM(U11)</f>
        <v>0</v>
      </c>
      <c r="V10" s="7"/>
      <c r="W10" s="7">
        <f>SUM(W11)</f>
        <v>0</v>
      </c>
      <c r="X10" s="7">
        <f>SUM(X11)</f>
        <v>0</v>
      </c>
      <c r="Y10" s="7">
        <f>SUM(Y11)</f>
        <v>0</v>
      </c>
      <c r="Z10" s="7">
        <f>SUM(Z11)</f>
        <v>0</v>
      </c>
      <c r="AA10" s="7"/>
      <c r="AB10" s="7">
        <f t="shared" ref="AB10:AN10" si="1">SUM(AB11)</f>
        <v>0</v>
      </c>
      <c r="AC10" s="35">
        <f t="shared" ref="AC10:AC11" si="2">IFERROR(AB10/L10,0)</f>
        <v>0</v>
      </c>
      <c r="AD10" s="7">
        <f t="shared" si="1"/>
        <v>0</v>
      </c>
      <c r="AE10" s="7">
        <f t="shared" si="1"/>
        <v>0</v>
      </c>
      <c r="AF10" s="7">
        <f t="shared" si="1"/>
        <v>0</v>
      </c>
      <c r="AG10" s="7">
        <f t="shared" si="1"/>
        <v>0</v>
      </c>
      <c r="AH10" s="32">
        <f>SUM(AH11)</f>
        <v>0</v>
      </c>
      <c r="AI10" s="32">
        <f t="shared" si="1"/>
        <v>0</v>
      </c>
      <c r="AJ10" s="32">
        <f t="shared" si="1"/>
        <v>0</v>
      </c>
      <c r="AK10" s="32">
        <f t="shared" si="1"/>
        <v>0</v>
      </c>
      <c r="AL10" s="32">
        <f>SUM(AL11)</f>
        <v>0</v>
      </c>
      <c r="AM10" s="32">
        <f t="shared" si="1"/>
        <v>0</v>
      </c>
      <c r="AN10" s="32">
        <f t="shared" si="1"/>
        <v>0</v>
      </c>
      <c r="AO10" s="7">
        <f t="shared" ref="AO10:AT10" si="3">SUM(AO11)</f>
        <v>0</v>
      </c>
      <c r="AP10" s="35">
        <f>IFERROR(AO10/AK10,0)</f>
        <v>0</v>
      </c>
      <c r="AQ10" s="7">
        <f t="shared" si="3"/>
        <v>0</v>
      </c>
      <c r="AR10" s="7">
        <f t="shared" si="3"/>
        <v>0</v>
      </c>
      <c r="AS10" s="7">
        <f t="shared" si="3"/>
        <v>0</v>
      </c>
      <c r="AT10" s="7">
        <f t="shared" si="3"/>
        <v>0</v>
      </c>
      <c r="AU10" s="7"/>
    </row>
    <row r="11" spans="1:47" ht="13.5" customHeight="1" x14ac:dyDescent="0.25">
      <c r="A11" s="4"/>
      <c r="B11" s="14" t="s">
        <v>62</v>
      </c>
      <c r="C11" s="14" t="s">
        <v>64</v>
      </c>
      <c r="D11" s="14">
        <f>COUNTA(D12)</f>
        <v>1</v>
      </c>
      <c r="E11" s="14"/>
      <c r="F11" s="3"/>
      <c r="G11" s="3" t="s">
        <v>65</v>
      </c>
      <c r="H11" s="26"/>
      <c r="I11" s="4">
        <f>SUM(I12)</f>
        <v>0</v>
      </c>
      <c r="J11" s="4">
        <f t="shared" ref="J11:AB11" si="4">SUM(J12)</f>
        <v>0</v>
      </c>
      <c r="K11" s="4">
        <f t="shared" si="4"/>
        <v>0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4"/>
        <v>0</v>
      </c>
      <c r="P11" s="4">
        <f t="shared" si="4"/>
        <v>0</v>
      </c>
      <c r="Q11" s="4"/>
      <c r="R11" s="4">
        <f t="shared" si="4"/>
        <v>0</v>
      </c>
      <c r="S11" s="4">
        <f t="shared" si="4"/>
        <v>0</v>
      </c>
      <c r="T11" s="4">
        <f t="shared" si="4"/>
        <v>0</v>
      </c>
      <c r="U11" s="4">
        <f t="shared" si="4"/>
        <v>0</v>
      </c>
      <c r="V11" s="4"/>
      <c r="W11" s="4">
        <f t="shared" si="4"/>
        <v>0</v>
      </c>
      <c r="X11" s="4">
        <f t="shared" si="4"/>
        <v>0</v>
      </c>
      <c r="Y11" s="4">
        <f t="shared" si="4"/>
        <v>0</v>
      </c>
      <c r="Z11" s="4">
        <f t="shared" si="4"/>
        <v>0</v>
      </c>
      <c r="AA11" s="4"/>
      <c r="AB11" s="4">
        <f t="shared" si="4"/>
        <v>0</v>
      </c>
      <c r="AC11" s="36">
        <f t="shared" si="2"/>
        <v>0</v>
      </c>
      <c r="AD11" s="4">
        <f t="shared" ref="AD11:AN11" si="5">SUM(AD12)</f>
        <v>0</v>
      </c>
      <c r="AE11" s="4">
        <f t="shared" si="5"/>
        <v>0</v>
      </c>
      <c r="AF11" s="4">
        <f t="shared" si="5"/>
        <v>0</v>
      </c>
      <c r="AG11" s="4">
        <f t="shared" si="5"/>
        <v>0</v>
      </c>
      <c r="AH11" s="33">
        <f>SUM(AH12)</f>
        <v>0</v>
      </c>
      <c r="AI11" s="33">
        <f t="shared" si="5"/>
        <v>0</v>
      </c>
      <c r="AJ11" s="33">
        <f t="shared" si="5"/>
        <v>0</v>
      </c>
      <c r="AK11" s="33">
        <f t="shared" si="5"/>
        <v>0</v>
      </c>
      <c r="AL11" s="33">
        <f>SUM(AL12)</f>
        <v>0</v>
      </c>
      <c r="AM11" s="33">
        <f t="shared" si="5"/>
        <v>0</v>
      </c>
      <c r="AN11" s="33">
        <f t="shared" si="5"/>
        <v>0</v>
      </c>
      <c r="AO11" s="4">
        <f t="shared" ref="AO11:AT11" si="6">SUM(AO12)</f>
        <v>0</v>
      </c>
      <c r="AP11" s="36">
        <f t="shared" ref="AP11:AP12" si="7">IFERROR(AO11/AK11,0)</f>
        <v>0</v>
      </c>
      <c r="AQ11" s="4">
        <f t="shared" si="6"/>
        <v>0</v>
      </c>
      <c r="AR11" s="4">
        <f t="shared" si="6"/>
        <v>0</v>
      </c>
      <c r="AS11" s="4">
        <f t="shared" si="6"/>
        <v>0</v>
      </c>
      <c r="AT11" s="4">
        <f t="shared" si="6"/>
        <v>0</v>
      </c>
      <c r="AU11" s="4"/>
    </row>
    <row r="12" spans="1:47" ht="12" customHeight="1" outlineLevel="1" x14ac:dyDescent="0.25">
      <c r="A12" s="6"/>
      <c r="B12" s="15"/>
      <c r="C12" s="15" t="s">
        <v>26</v>
      </c>
      <c r="D12" s="15" t="s">
        <v>25</v>
      </c>
      <c r="E12" s="15" t="s">
        <v>52</v>
      </c>
      <c r="F12" s="6" t="s">
        <v>27</v>
      </c>
      <c r="G12" s="5" t="s">
        <v>28</v>
      </c>
      <c r="H12" s="29"/>
      <c r="I12" s="6" t="s">
        <v>29</v>
      </c>
      <c r="J12" s="6" t="s">
        <v>30</v>
      </c>
      <c r="K12" s="6" t="s">
        <v>31</v>
      </c>
      <c r="L12" s="6">
        <f>SUM(I12:K12)</f>
        <v>0</v>
      </c>
      <c r="M12" s="6" t="s">
        <v>32</v>
      </c>
      <c r="N12" s="6" t="s">
        <v>33</v>
      </c>
      <c r="O12" s="6" t="s">
        <v>37</v>
      </c>
      <c r="P12" s="6">
        <f>SUM(M12:O12)</f>
        <v>0</v>
      </c>
      <c r="Q12" s="6" t="s">
        <v>44</v>
      </c>
      <c r="R12" s="6" t="s">
        <v>34</v>
      </c>
      <c r="S12" s="6" t="s">
        <v>35</v>
      </c>
      <c r="T12" s="6" t="s">
        <v>36</v>
      </c>
      <c r="U12" s="6">
        <f>SUM(R12:T12)</f>
        <v>0</v>
      </c>
      <c r="V12" s="6" t="s">
        <v>45</v>
      </c>
      <c r="W12" s="6" t="s">
        <v>38</v>
      </c>
      <c r="X12" s="6" t="s">
        <v>39</v>
      </c>
      <c r="Y12" s="6" t="s">
        <v>40</v>
      </c>
      <c r="Z12" s="6">
        <f>SUM(W12:Y12)</f>
        <v>0</v>
      </c>
      <c r="AA12" s="6" t="s">
        <v>46</v>
      </c>
      <c r="AB12" s="6">
        <f>SUM(P12,U12,Z12)</f>
        <v>0</v>
      </c>
      <c r="AC12" s="37">
        <f>IFERROR(AB12/L12,0)</f>
        <v>0</v>
      </c>
      <c r="AD12" s="6" t="s">
        <v>41</v>
      </c>
      <c r="AE12" s="6" t="s">
        <v>42</v>
      </c>
      <c r="AF12" s="6" t="s">
        <v>43</v>
      </c>
      <c r="AG12" s="6">
        <f>SUM(AD12:AF12)</f>
        <v>0</v>
      </c>
      <c r="AH12" s="34" t="s">
        <v>53</v>
      </c>
      <c r="AI12" s="34" t="s">
        <v>54</v>
      </c>
      <c r="AJ12" s="34" t="s">
        <v>55</v>
      </c>
      <c r="AK12" s="6">
        <f>SUM(AH12:AJ12)</f>
        <v>0</v>
      </c>
      <c r="AL12" s="34" t="s">
        <v>56</v>
      </c>
      <c r="AM12" s="34" t="s">
        <v>57</v>
      </c>
      <c r="AN12" s="34" t="s">
        <v>58</v>
      </c>
      <c r="AO12" s="6">
        <f>SUM(AL12:AN12)</f>
        <v>0</v>
      </c>
      <c r="AP12" s="37">
        <f t="shared" si="7"/>
        <v>0</v>
      </c>
      <c r="AQ12" s="34" t="s">
        <v>59</v>
      </c>
      <c r="AR12" s="34" t="s">
        <v>60</v>
      </c>
      <c r="AS12" s="34" t="s">
        <v>61</v>
      </c>
      <c r="AT12" s="6">
        <f>SUM(AQ12:AS12)</f>
        <v>0</v>
      </c>
      <c r="AU12" s="5" t="s">
        <v>67</v>
      </c>
    </row>
  </sheetData>
  <mergeCells count="36">
    <mergeCell ref="AU5:AU9"/>
    <mergeCell ref="C7:C9"/>
    <mergeCell ref="A5:A9"/>
    <mergeCell ref="B7:B9"/>
    <mergeCell ref="H5:AT5"/>
    <mergeCell ref="H6:H9"/>
    <mergeCell ref="I7:L7"/>
    <mergeCell ref="AQ7:AT7"/>
    <mergeCell ref="F7:F9"/>
    <mergeCell ref="K8:K9"/>
    <mergeCell ref="AB8:AB9"/>
    <mergeCell ref="I6:AB6"/>
    <mergeCell ref="AH7:AP7"/>
    <mergeCell ref="W8:AA8"/>
    <mergeCell ref="R8:V8"/>
    <mergeCell ref="AH6:AT6"/>
    <mergeCell ref="AH8:AK8"/>
    <mergeCell ref="AP8:AP9"/>
    <mergeCell ref="AL8:AO8"/>
    <mergeCell ref="AQ8:AT8"/>
    <mergeCell ref="D7:D9"/>
    <mergeCell ref="E7:E9"/>
    <mergeCell ref="AC7:AC9"/>
    <mergeCell ref="AD6:AG6"/>
    <mergeCell ref="AD7:AG7"/>
    <mergeCell ref="AD8:AD9"/>
    <mergeCell ref="AE8:AE9"/>
    <mergeCell ref="AF8:AF9"/>
    <mergeCell ref="AG8:AG9"/>
    <mergeCell ref="G5:G6"/>
    <mergeCell ref="I8:I9"/>
    <mergeCell ref="L8:L9"/>
    <mergeCell ref="M7:AB7"/>
    <mergeCell ref="G7:G9"/>
    <mergeCell ref="M8:Q8"/>
    <mergeCell ref="J8:J9"/>
  </mergeCells>
  <pageMargins left="0" right="0" top="0" bottom="0" header="0" footer="0"/>
  <pageSetup paperSize="9" scale="5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Свод_Сеть</vt:lpstr>
      <vt:lpstr>Свод_RJKAM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2017-08-11T07:28:15Z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24487481-5068-4665-86f0-05738073c06f</vt:lpwstr>
  </property>
</Properties>
</file>