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OR/Desktop/ucb_data_analytics/Classwork/Crowdfunding Analysis/"/>
    </mc:Choice>
  </mc:AlternateContent>
  <xr:revisionPtr revIDLastSave="0" documentId="13_ncr:1_{1127F1E9-4D27-374B-8DEC-D6D34528AA8A}" xr6:coauthVersionLast="45" xr6:coauthVersionMax="45" xr10:uidLastSave="{00000000-0000-0000-0000-000000000000}"/>
  <bookViews>
    <workbookView xWindow="0" yWindow="460" windowWidth="25600" windowHeight="14740" firstSheet="5" activeTab="6" xr2:uid="{00000000-000D-0000-FFFF-FFFF00000000}"/>
  </bookViews>
  <sheets>
    <sheet name="Category Statistics" sheetId="2" r:id="rId1"/>
    <sheet name="Sub Category Statistics" sheetId="3" r:id="rId2"/>
    <sheet name="Outcomes Based on Launched Date" sheetId="4" r:id="rId3"/>
    <sheet name="Chart1" sheetId="9" r:id="rId4"/>
    <sheet name="Outcomes Based on Launch Date" sheetId="10" r:id="rId5"/>
    <sheet name="Outcomes Based on Goals" sheetId="11" r:id="rId6"/>
    <sheet name="Kickstarter Challenge" sheetId="1" r:id="rId7"/>
    <sheet name="Descriptive Statistics" sheetId="8" r:id="rId8"/>
    <sheet name="Failed US Kickstarters" sheetId="7" r:id="rId9"/>
    <sheet name="Successful US Kickstarters" sheetId="6" r:id="rId10"/>
    <sheet name="Edinburgh Research" sheetId="5" r:id="rId11"/>
  </sheets>
  <externalReferences>
    <externalReference r:id="rId12"/>
  </externalReferences>
  <definedNames>
    <definedName name="_xlnm._FilterDatabase" localSheetId="6" hidden="1">'Kickstarter Challenge'!$A$1:$U$4115</definedName>
    <definedName name="_xlchart.v1.0" hidden="1">'Kickstarter Challenge'!$D$1</definedName>
    <definedName name="_xlchart.v1.1" hidden="1">'Kickstarter Challenge'!$D$2:$D$4115</definedName>
    <definedName name="_xlchart.v1.2" hidden="1">'Kickstarter Challenge'!$E$1</definedName>
    <definedName name="_xlchart.v1.3" hidden="1">'Kickstarter Challenge'!$E$2:$E$4115</definedName>
  </definedNames>
  <calcPr calcId="191029"/>
  <pivotCaches>
    <pivotCache cacheId="6" r:id="rId13"/>
    <pivotCache cacheId="7" r:id="rId14"/>
    <pivotCache cacheId="8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1" l="1"/>
  <c r="G4" i="11"/>
  <c r="G5" i="11"/>
  <c r="G6" i="11"/>
  <c r="G7" i="11"/>
  <c r="G8" i="11"/>
  <c r="G9" i="11"/>
  <c r="G10" i="11"/>
  <c r="G11" i="11"/>
  <c r="G12" i="11"/>
  <c r="G13" i="11"/>
  <c r="G14" i="11"/>
  <c r="G15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2" i="11"/>
  <c r="B13" i="11"/>
  <c r="B15" i="11"/>
  <c r="C15" i="11"/>
  <c r="C13" i="11"/>
  <c r="C12" i="11"/>
  <c r="C11" i="11"/>
  <c r="C10" i="11"/>
  <c r="C9" i="11"/>
  <c r="C8" i="11"/>
  <c r="C7" i="11"/>
  <c r="C6" i="11"/>
  <c r="C5" i="11"/>
  <c r="C4" i="11"/>
  <c r="C3" i="11"/>
  <c r="C2" i="11"/>
  <c r="C14" i="11" s="1"/>
  <c r="B12" i="11"/>
  <c r="B11" i="11"/>
  <c r="B10" i="11"/>
  <c r="B9" i="11"/>
  <c r="B8" i="11"/>
  <c r="B7" i="11"/>
  <c r="B6" i="11"/>
  <c r="B5" i="11"/>
  <c r="B4" i="11"/>
  <c r="B3" i="11"/>
  <c r="B2" i="11" l="1"/>
  <c r="B14" i="11" s="1"/>
  <c r="D15" i="11" l="1"/>
  <c r="D13" i="11"/>
  <c r="D12" i="11"/>
  <c r="D11" i="11"/>
  <c r="D10" i="11"/>
  <c r="D9" i="11"/>
  <c r="D8" i="11"/>
  <c r="D7" i="11"/>
  <c r="D6" i="11"/>
  <c r="D5" i="11"/>
  <c r="D4" i="11"/>
  <c r="D3" i="11"/>
  <c r="D2" i="11"/>
  <c r="E2" i="11" s="1"/>
  <c r="E7" i="11" l="1"/>
  <c r="E11" i="11"/>
  <c r="E4" i="11"/>
  <c r="E8" i="11"/>
  <c r="E12" i="11"/>
  <c r="E5" i="11"/>
  <c r="E9" i="11"/>
  <c r="E13" i="11"/>
  <c r="E3" i="11"/>
  <c r="E6" i="11"/>
  <c r="E10" i="11"/>
  <c r="E15" i="11"/>
  <c r="D14" i="11"/>
  <c r="E14" i="11" s="1"/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C3" i="5" l="1"/>
  <c r="C4" i="5"/>
  <c r="C5" i="5"/>
  <c r="C6" i="5"/>
  <c r="B3" i="5"/>
  <c r="B4" i="5"/>
  <c r="B5" i="5"/>
  <c r="B6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808" i="1"/>
  <c r="O6" i="1"/>
  <c r="O7" i="1"/>
  <c r="O8" i="1"/>
  <c r="O9" i="1"/>
  <c r="O10" i="1"/>
  <c r="O11" i="1"/>
  <c r="O12" i="1"/>
  <c r="O1059" i="1"/>
  <c r="O13" i="1"/>
  <c r="O14" i="1"/>
  <c r="O15" i="1"/>
  <c r="O809" i="1"/>
  <c r="O16" i="1"/>
  <c r="O1060" i="1"/>
  <c r="O17" i="1"/>
  <c r="O18" i="1"/>
  <c r="O1061" i="1"/>
  <c r="O19" i="1"/>
  <c r="O20" i="1"/>
  <c r="O1270" i="1"/>
  <c r="O21" i="1"/>
  <c r="O22" i="1"/>
  <c r="O1186" i="1"/>
  <c r="O1062" i="1"/>
  <c r="O810" i="1"/>
  <c r="O811" i="1"/>
  <c r="O23" i="1"/>
  <c r="O1385" i="1"/>
  <c r="O812" i="1"/>
  <c r="O813" i="1"/>
  <c r="O24" i="1"/>
  <c r="O1063" i="1"/>
  <c r="O1479" i="1"/>
  <c r="O814" i="1"/>
  <c r="O1440" i="1"/>
  <c r="O25" i="1"/>
  <c r="O26" i="1"/>
  <c r="O1271" i="1"/>
  <c r="O1386" i="1"/>
  <c r="O27" i="1"/>
  <c r="O815" i="1"/>
  <c r="O1064" i="1"/>
  <c r="O816" i="1"/>
  <c r="O817" i="1"/>
  <c r="O1187" i="1"/>
  <c r="O28" i="1"/>
  <c r="O1272" i="1"/>
  <c r="O1188" i="1"/>
  <c r="O818" i="1"/>
  <c r="O1189" i="1"/>
  <c r="O1190" i="1"/>
  <c r="O1191" i="1"/>
  <c r="O1331" i="1"/>
  <c r="O1192" i="1"/>
  <c r="O1441" i="1"/>
  <c r="O1065" i="1"/>
  <c r="O1066" i="1"/>
  <c r="O1067" i="1"/>
  <c r="O819" i="1"/>
  <c r="O820" i="1"/>
  <c r="O1193" i="1"/>
  <c r="O821" i="1"/>
  <c r="O822" i="1"/>
  <c r="O29" i="1"/>
  <c r="O1273" i="1"/>
  <c r="O30" i="1"/>
  <c r="O823" i="1"/>
  <c r="O824" i="1"/>
  <c r="O31" i="1"/>
  <c r="O32" i="1"/>
  <c r="O1068" i="1"/>
  <c r="O33" i="1"/>
  <c r="O825" i="1"/>
  <c r="O826" i="1"/>
  <c r="O827" i="1"/>
  <c r="O1387" i="1"/>
  <c r="O828" i="1"/>
  <c r="O1069" i="1"/>
  <c r="O34" i="1"/>
  <c r="O35" i="1"/>
  <c r="O829" i="1"/>
  <c r="O1194" i="1"/>
  <c r="O830" i="1"/>
  <c r="O1070" i="1"/>
  <c r="O1195" i="1"/>
  <c r="O36" i="1"/>
  <c r="O1071" i="1"/>
  <c r="O1196" i="1"/>
  <c r="O831" i="1"/>
  <c r="O37" i="1"/>
  <c r="O38" i="1"/>
  <c r="O832" i="1"/>
  <c r="O39" i="1"/>
  <c r="O1072" i="1"/>
  <c r="O833" i="1"/>
  <c r="O1197" i="1"/>
  <c r="O1073" i="1"/>
  <c r="O1274" i="1"/>
  <c r="O834" i="1"/>
  <c r="O40" i="1"/>
  <c r="O835" i="1"/>
  <c r="O1198" i="1"/>
  <c r="O1332" i="1"/>
  <c r="O1074" i="1"/>
  <c r="O836" i="1"/>
  <c r="O837" i="1"/>
  <c r="O1275" i="1"/>
  <c r="O1199" i="1"/>
  <c r="O1333" i="1"/>
  <c r="O1075" i="1"/>
  <c r="O41" i="1"/>
  <c r="O1200" i="1"/>
  <c r="O1201" i="1"/>
  <c r="O1276" i="1"/>
  <c r="O1076" i="1"/>
  <c r="O42" i="1"/>
  <c r="O43" i="1"/>
  <c r="O44" i="1"/>
  <c r="O45" i="1"/>
  <c r="O46" i="1"/>
  <c r="O47" i="1"/>
  <c r="O838" i="1"/>
  <c r="O48" i="1"/>
  <c r="O839" i="1"/>
  <c r="O49" i="1"/>
  <c r="O50" i="1"/>
  <c r="O51" i="1"/>
  <c r="O1388" i="1"/>
  <c r="O52" i="1"/>
  <c r="O53" i="1"/>
  <c r="O54" i="1"/>
  <c r="O55" i="1"/>
  <c r="O56" i="1"/>
  <c r="O1277" i="1"/>
  <c r="O57" i="1"/>
  <c r="O58" i="1"/>
  <c r="O840" i="1"/>
  <c r="O59" i="1"/>
  <c r="O60" i="1"/>
  <c r="O1077" i="1"/>
  <c r="O61" i="1"/>
  <c r="O62" i="1"/>
  <c r="O63" i="1"/>
  <c r="O64" i="1"/>
  <c r="O65" i="1"/>
  <c r="O2011" i="1"/>
  <c r="O66" i="1"/>
  <c r="O67" i="1"/>
  <c r="O68" i="1"/>
  <c r="O69" i="1"/>
  <c r="O70" i="1"/>
  <c r="O1078" i="1"/>
  <c r="O71" i="1"/>
  <c r="O72" i="1"/>
  <c r="O73" i="1"/>
  <c r="O74" i="1"/>
  <c r="O75" i="1"/>
  <c r="O76" i="1"/>
  <c r="O77" i="1"/>
  <c r="O841" i="1"/>
  <c r="O78" i="1"/>
  <c r="O1202" i="1"/>
  <c r="O79" i="1"/>
  <c r="O80" i="1"/>
  <c r="O842" i="1"/>
  <c r="O81" i="1"/>
  <c r="O82" i="1"/>
  <c r="O83" i="1"/>
  <c r="O84" i="1"/>
  <c r="O85" i="1"/>
  <c r="O843" i="1"/>
  <c r="O86" i="1"/>
  <c r="O87" i="1"/>
  <c r="O88" i="1"/>
  <c r="O89" i="1"/>
  <c r="O90" i="1"/>
  <c r="O844" i="1"/>
  <c r="O91" i="1"/>
  <c r="O1278" i="1"/>
  <c r="O92" i="1"/>
  <c r="O1079" i="1"/>
  <c r="O93" i="1"/>
  <c r="O845" i="1"/>
  <c r="O94" i="1"/>
  <c r="O95" i="1"/>
  <c r="O96" i="1"/>
  <c r="O97" i="1"/>
  <c r="O98" i="1"/>
  <c r="O99" i="1"/>
  <c r="O100" i="1"/>
  <c r="O101" i="1"/>
  <c r="O846" i="1"/>
  <c r="O102" i="1"/>
  <c r="O103" i="1"/>
  <c r="O104" i="1"/>
  <c r="O1080" i="1"/>
  <c r="O105" i="1"/>
  <c r="O106" i="1"/>
  <c r="O847" i="1"/>
  <c r="O3058" i="1"/>
  <c r="O848" i="1"/>
  <c r="O107" i="1"/>
  <c r="O1081" i="1"/>
  <c r="O108" i="1"/>
  <c r="O109" i="1"/>
  <c r="O1203" i="1"/>
  <c r="O1082" i="1"/>
  <c r="O110" i="1"/>
  <c r="O111" i="1"/>
  <c r="O112" i="1"/>
  <c r="O113" i="1"/>
  <c r="O2030" i="1"/>
  <c r="O1630" i="1"/>
  <c r="O114" i="1"/>
  <c r="O1529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828" i="1"/>
  <c r="O2339" i="1"/>
  <c r="O1776" i="1"/>
  <c r="O2080" i="1"/>
  <c r="O1334" i="1"/>
  <c r="O1389" i="1"/>
  <c r="O1829" i="1"/>
  <c r="O1480" i="1"/>
  <c r="O2832" i="1"/>
  <c r="O1703" i="1"/>
  <c r="O2241" i="1"/>
  <c r="O1335" i="1"/>
  <c r="O1631" i="1"/>
  <c r="O1083" i="1"/>
  <c r="O2154" i="1"/>
  <c r="O1601" i="1"/>
  <c r="O1925" i="1"/>
  <c r="O2361" i="1"/>
  <c r="O2615" i="1"/>
  <c r="O2973" i="1"/>
  <c r="O1704" i="1"/>
  <c r="O2050" i="1"/>
  <c r="O1481" i="1"/>
  <c r="O2226" i="1"/>
  <c r="O1482" i="1"/>
  <c r="O1442" i="1"/>
  <c r="O1084" i="1"/>
  <c r="O1777" i="1"/>
  <c r="O1443" i="1"/>
  <c r="O3215" i="1"/>
  <c r="O1336" i="1"/>
  <c r="O2269" i="1"/>
  <c r="O1444" i="1"/>
  <c r="O1445" i="1"/>
  <c r="O1483" i="1"/>
  <c r="O2051" i="1"/>
  <c r="O1484" i="1"/>
  <c r="O2751" i="1"/>
  <c r="O2453" i="1"/>
  <c r="O2194" i="1"/>
  <c r="O3121" i="1"/>
  <c r="O1530" i="1"/>
  <c r="O2532" i="1"/>
  <c r="O2052" i="1"/>
  <c r="O2486" i="1"/>
  <c r="O2317" i="1"/>
  <c r="O1926" i="1"/>
  <c r="O2211" i="1"/>
  <c r="O2616" i="1"/>
  <c r="O1927" i="1"/>
  <c r="O1446" i="1"/>
  <c r="O1531" i="1"/>
  <c r="O2893" i="1"/>
  <c r="O2260" i="1"/>
  <c r="O1485" i="1"/>
  <c r="O2784" i="1"/>
  <c r="O2318" i="1"/>
  <c r="O2081" i="1"/>
  <c r="O3268" i="1"/>
  <c r="O2031" i="1"/>
  <c r="O2270" i="1"/>
  <c r="O1992" i="1"/>
  <c r="O1778" i="1"/>
  <c r="O1447" i="1"/>
  <c r="O1666" i="1"/>
  <c r="O1751" i="1"/>
  <c r="O1337" i="1"/>
  <c r="O2261" i="1"/>
  <c r="O1885" i="1"/>
  <c r="O2176" i="1"/>
  <c r="O1085" i="1"/>
  <c r="O2155" i="1"/>
  <c r="O1729" i="1"/>
  <c r="O2067" i="1"/>
  <c r="O1390" i="1"/>
  <c r="O2271" i="1"/>
  <c r="O2032" i="1"/>
  <c r="O2362" i="1"/>
  <c r="O1946" i="1"/>
  <c r="O1532" i="1"/>
  <c r="O2177" i="1"/>
  <c r="O2487" i="1"/>
  <c r="O2306" i="1"/>
  <c r="O1602" i="1"/>
  <c r="O1730" i="1"/>
  <c r="O2730" i="1"/>
  <c r="O3477" i="1"/>
  <c r="O1562" i="1"/>
  <c r="O3012" i="1"/>
  <c r="O1830" i="1"/>
  <c r="O2533" i="1"/>
  <c r="O2629" i="1"/>
  <c r="O3248" i="1"/>
  <c r="O2721" i="1"/>
  <c r="O1807" i="1"/>
  <c r="O1752" i="1"/>
  <c r="O2419" i="1"/>
  <c r="O1391" i="1"/>
  <c r="O2103" i="1"/>
  <c r="O1667" i="1"/>
  <c r="O2705" i="1"/>
  <c r="O1448" i="1"/>
  <c r="O2847" i="1"/>
  <c r="O2499" i="1"/>
  <c r="O2556" i="1"/>
  <c r="O2178" i="1"/>
  <c r="O2138" i="1"/>
  <c r="O2713" i="1"/>
  <c r="O1886" i="1"/>
  <c r="O1947" i="1"/>
  <c r="O2454" i="1"/>
  <c r="O2701" i="1"/>
  <c r="O1928" i="1"/>
  <c r="O2946" i="1"/>
  <c r="O1449" i="1"/>
  <c r="O2661" i="1"/>
  <c r="O1731" i="1"/>
  <c r="O2397" i="1"/>
  <c r="O2797" i="1"/>
  <c r="O2384" i="1"/>
  <c r="O1948" i="1"/>
  <c r="O2630" i="1"/>
  <c r="O1949" i="1"/>
  <c r="O1808" i="1"/>
  <c r="O1732" i="1"/>
  <c r="O2082" i="1"/>
  <c r="O2626" i="1"/>
  <c r="O1887" i="1"/>
  <c r="O1993" i="1"/>
  <c r="O1705" i="1"/>
  <c r="O2500" i="1"/>
  <c r="O3544" i="1"/>
  <c r="O849" i="1"/>
  <c r="O1753" i="1"/>
  <c r="O1754" i="1"/>
  <c r="O850" i="1"/>
  <c r="O1338" i="1"/>
  <c r="O2012" i="1"/>
  <c r="O1450" i="1"/>
  <c r="O2156" i="1"/>
  <c r="O1603" i="1"/>
  <c r="O2398" i="1"/>
  <c r="O1204" i="1"/>
  <c r="O1279" i="1"/>
  <c r="O2307" i="1"/>
  <c r="O2409" i="1"/>
  <c r="O851" i="1"/>
  <c r="O3105" i="1"/>
  <c r="O1668" i="1"/>
  <c r="O3362" i="1"/>
  <c r="O1086" i="1"/>
  <c r="O2242" i="1"/>
  <c r="O2195" i="1"/>
  <c r="O2848" i="1"/>
  <c r="O1604" i="1"/>
  <c r="O1901" i="1"/>
  <c r="O2104" i="1"/>
  <c r="O1994" i="1"/>
  <c r="O1831" i="1"/>
  <c r="O2281" i="1"/>
  <c r="O1902" i="1"/>
  <c r="O2803" i="1"/>
  <c r="O1392" i="1"/>
  <c r="O1605" i="1"/>
  <c r="O2582" i="1"/>
  <c r="O1393" i="1"/>
  <c r="O1394" i="1"/>
  <c r="O1280" i="1"/>
  <c r="O1632" i="1"/>
  <c r="O852" i="1"/>
  <c r="O1205" i="1"/>
  <c r="O2501" i="1"/>
  <c r="O1395" i="1"/>
  <c r="O2013" i="1"/>
  <c r="O2212" i="1"/>
  <c r="O1206" i="1"/>
  <c r="O1087" i="1"/>
  <c r="O1888" i="1"/>
  <c r="O2308" i="1"/>
  <c r="O1755" i="1"/>
  <c r="O135" i="1"/>
  <c r="O853" i="1"/>
  <c r="O854" i="1"/>
  <c r="O136" i="1"/>
  <c r="O137" i="1"/>
  <c r="O138" i="1"/>
  <c r="O139" i="1"/>
  <c r="O140" i="1"/>
  <c r="O855" i="1"/>
  <c r="O141" i="1"/>
  <c r="O142" i="1"/>
  <c r="O856" i="1"/>
  <c r="O857" i="1"/>
  <c r="O143" i="1"/>
  <c r="O144" i="1"/>
  <c r="O145" i="1"/>
  <c r="O146" i="1"/>
  <c r="O147" i="1"/>
  <c r="O1281" i="1"/>
  <c r="O148" i="1"/>
  <c r="O149" i="1"/>
  <c r="O150" i="1"/>
  <c r="O1669" i="1"/>
  <c r="O151" i="1"/>
  <c r="O152" i="1"/>
  <c r="O153" i="1"/>
  <c r="O1088" i="1"/>
  <c r="O154" i="1"/>
  <c r="O155" i="1"/>
  <c r="O156" i="1"/>
  <c r="O858" i="1"/>
  <c r="O157" i="1"/>
  <c r="O859" i="1"/>
  <c r="O158" i="1"/>
  <c r="O159" i="1"/>
  <c r="O160" i="1"/>
  <c r="O161" i="1"/>
  <c r="O162" i="1"/>
  <c r="O1089" i="1"/>
  <c r="O163" i="1"/>
  <c r="O164" i="1"/>
  <c r="O165" i="1"/>
  <c r="O166" i="1"/>
  <c r="O1207" i="1"/>
  <c r="O167" i="1"/>
  <c r="O168" i="1"/>
  <c r="O169" i="1"/>
  <c r="O1563" i="1"/>
  <c r="O170" i="1"/>
  <c r="O171" i="1"/>
  <c r="O172" i="1"/>
  <c r="O1733" i="1"/>
  <c r="O173" i="1"/>
  <c r="O1090" i="1"/>
  <c r="O174" i="1"/>
  <c r="O175" i="1"/>
  <c r="O1633" i="1"/>
  <c r="O176" i="1"/>
  <c r="O177" i="1"/>
  <c r="O1634" i="1"/>
  <c r="O1832" i="1"/>
  <c r="O1339" i="1"/>
  <c r="O178" i="1"/>
  <c r="O1833" i="1"/>
  <c r="O179" i="1"/>
  <c r="O1889" i="1"/>
  <c r="O180" i="1"/>
  <c r="O181" i="1"/>
  <c r="O182" i="1"/>
  <c r="O860" i="1"/>
  <c r="O183" i="1"/>
  <c r="O184" i="1"/>
  <c r="O185" i="1"/>
  <c r="O186" i="1"/>
  <c r="O187" i="1"/>
  <c r="O188" i="1"/>
  <c r="O189" i="1"/>
  <c r="O190" i="1"/>
  <c r="O1451" i="1"/>
  <c r="O1340" i="1"/>
  <c r="O861" i="1"/>
  <c r="O191" i="1"/>
  <c r="O862" i="1"/>
  <c r="O192" i="1"/>
  <c r="O863" i="1"/>
  <c r="O193" i="1"/>
  <c r="O864" i="1"/>
  <c r="O1091" i="1"/>
  <c r="O865" i="1"/>
  <c r="O194" i="1"/>
  <c r="O195" i="1"/>
  <c r="O196" i="1"/>
  <c r="O197" i="1"/>
  <c r="O1779" i="1"/>
  <c r="O198" i="1"/>
  <c r="O2514" i="1"/>
  <c r="O199" i="1"/>
  <c r="O866" i="1"/>
  <c r="O200" i="1"/>
  <c r="O1452" i="1"/>
  <c r="O1670" i="1"/>
  <c r="O1706" i="1"/>
  <c r="O1533" i="1"/>
  <c r="O1756" i="1"/>
  <c r="O1564" i="1"/>
  <c r="O2105" i="1"/>
  <c r="O1341" i="1"/>
  <c r="O2033" i="1"/>
  <c r="O1282" i="1"/>
  <c r="O1283" i="1"/>
  <c r="O1565" i="1"/>
  <c r="O1606" i="1"/>
  <c r="O2157" i="1"/>
  <c r="O1396" i="1"/>
  <c r="O2309" i="1"/>
  <c r="O1397" i="1"/>
  <c r="O1607" i="1"/>
  <c r="O1453" i="1"/>
  <c r="O2282" i="1"/>
  <c r="O867" i="1"/>
  <c r="O201" i="1"/>
  <c r="O202" i="1"/>
  <c r="O203" i="1"/>
  <c r="O204" i="1"/>
  <c r="O205" i="1"/>
  <c r="O2227" i="1"/>
  <c r="O206" i="1"/>
  <c r="O207" i="1"/>
  <c r="O208" i="1"/>
  <c r="O209" i="1"/>
  <c r="O210" i="1"/>
  <c r="O1608" i="1"/>
  <c r="O211" i="1"/>
  <c r="O212" i="1"/>
  <c r="O1284" i="1"/>
  <c r="O213" i="1"/>
  <c r="O868" i="1"/>
  <c r="O1285" i="1"/>
  <c r="O214" i="1"/>
  <c r="O215" i="1"/>
  <c r="O216" i="1"/>
  <c r="O217" i="1"/>
  <c r="O218" i="1"/>
  <c r="O219" i="1"/>
  <c r="O220" i="1"/>
  <c r="O221" i="1"/>
  <c r="O222" i="1"/>
  <c r="O223" i="1"/>
  <c r="O869" i="1"/>
  <c r="O224" i="1"/>
  <c r="O225" i="1"/>
  <c r="O226" i="1"/>
  <c r="O227" i="1"/>
  <c r="O870" i="1"/>
  <c r="O228" i="1"/>
  <c r="O871" i="1"/>
  <c r="O229" i="1"/>
  <c r="O230" i="1"/>
  <c r="O231" i="1"/>
  <c r="O872" i="1"/>
  <c r="O232" i="1"/>
  <c r="O233" i="1"/>
  <c r="O234" i="1"/>
  <c r="O235" i="1"/>
  <c r="O236" i="1"/>
  <c r="O237" i="1"/>
  <c r="O238" i="1"/>
  <c r="O1534" i="1"/>
  <c r="O873" i="1"/>
  <c r="O239" i="1"/>
  <c r="O874" i="1"/>
  <c r="O240" i="1"/>
  <c r="O875" i="1"/>
  <c r="O241" i="1"/>
  <c r="O242" i="1"/>
  <c r="O876" i="1"/>
  <c r="O243" i="1"/>
  <c r="O244" i="1"/>
  <c r="O1208" i="1"/>
  <c r="O245" i="1"/>
  <c r="O246" i="1"/>
  <c r="O247" i="1"/>
  <c r="O248" i="1"/>
  <c r="O1092" i="1"/>
  <c r="O249" i="1"/>
  <c r="O250" i="1"/>
  <c r="O251" i="1"/>
  <c r="O252" i="1"/>
  <c r="O1342" i="1"/>
  <c r="O253" i="1"/>
  <c r="O254" i="1"/>
  <c r="O255" i="1"/>
  <c r="O256" i="1"/>
  <c r="O2283" i="1"/>
  <c r="O257" i="1"/>
  <c r="O258" i="1"/>
  <c r="O259" i="1"/>
  <c r="O260" i="1"/>
  <c r="O261" i="1"/>
  <c r="O262" i="1"/>
  <c r="O877" i="1"/>
  <c r="O878" i="1"/>
  <c r="O879" i="1"/>
  <c r="O263" i="1"/>
  <c r="O264" i="1"/>
  <c r="O265" i="1"/>
  <c r="O1707" i="1"/>
  <c r="O266" i="1"/>
  <c r="O267" i="1"/>
  <c r="O880" i="1"/>
  <c r="O268" i="1"/>
  <c r="O1093" i="1"/>
  <c r="O269" i="1"/>
  <c r="O1286" i="1"/>
  <c r="O270" i="1"/>
  <c r="O271" i="1"/>
  <c r="O272" i="1"/>
  <c r="O273" i="1"/>
  <c r="O274" i="1"/>
  <c r="O275" i="1"/>
  <c r="O276" i="1"/>
  <c r="O3085" i="1"/>
  <c r="O3904" i="1"/>
  <c r="O2706" i="1"/>
  <c r="O3371" i="1"/>
  <c r="O1834" i="1"/>
  <c r="O1287" i="1"/>
  <c r="O1454" i="1"/>
  <c r="O3043" i="1"/>
  <c r="O1635" i="1"/>
  <c r="O1398" i="1"/>
  <c r="O2686" i="1"/>
  <c r="O1566" i="1"/>
  <c r="O3576" i="1"/>
  <c r="O2855" i="1"/>
  <c r="O2262" i="1"/>
  <c r="O2213" i="1"/>
  <c r="O2551" i="1"/>
  <c r="O2833" i="1"/>
  <c r="O1609" i="1"/>
  <c r="O1343" i="1"/>
  <c r="O277" i="1"/>
  <c r="O881" i="1"/>
  <c r="O1209" i="1"/>
  <c r="O1210" i="1"/>
  <c r="O1455" i="1"/>
  <c r="O278" i="1"/>
  <c r="O1835" i="1"/>
  <c r="O1211" i="1"/>
  <c r="O3086" i="1"/>
  <c r="O2764" i="1"/>
  <c r="O2310" i="1"/>
  <c r="O2272" i="1"/>
  <c r="O882" i="1"/>
  <c r="O279" i="1"/>
  <c r="O1212" i="1"/>
  <c r="O1399" i="1"/>
  <c r="O2385" i="1"/>
  <c r="O1288" i="1"/>
  <c r="O2158" i="1"/>
  <c r="O2631" i="1"/>
  <c r="O280" i="1"/>
  <c r="O281" i="1"/>
  <c r="O883" i="1"/>
  <c r="O2752" i="1"/>
  <c r="O1094" i="1"/>
  <c r="O282" i="1"/>
  <c r="O1708" i="1"/>
  <c r="O2467" i="1"/>
  <c r="O3695" i="1"/>
  <c r="O1567" i="1"/>
  <c r="O884" i="1"/>
  <c r="O1344" i="1"/>
  <c r="O3013" i="1"/>
  <c r="O1095" i="1"/>
  <c r="O1213" i="1"/>
  <c r="O283" i="1"/>
  <c r="O1535" i="1"/>
  <c r="O2510" i="1"/>
  <c r="O3667" i="1"/>
  <c r="O1096" i="1"/>
  <c r="O1950" i="1"/>
  <c r="O1809" i="1"/>
  <c r="O1214" i="1"/>
  <c r="O1097" i="1"/>
  <c r="O1289" i="1"/>
  <c r="O284" i="1"/>
  <c r="O3281" i="1"/>
  <c r="O2159" i="1"/>
  <c r="O285" i="1"/>
  <c r="O286" i="1"/>
  <c r="O2991" i="1"/>
  <c r="O287" i="1"/>
  <c r="O885" i="1"/>
  <c r="O1536" i="1"/>
  <c r="O1400" i="1"/>
  <c r="O1215" i="1"/>
  <c r="O886" i="1"/>
  <c r="O288" i="1"/>
  <c r="O887" i="1"/>
  <c r="O1610" i="1"/>
  <c r="O2243" i="1"/>
  <c r="O2974" i="1"/>
  <c r="O1903" i="1"/>
  <c r="O2068" i="1"/>
  <c r="O2654" i="1"/>
  <c r="O1568" i="1"/>
  <c r="O1904" i="1"/>
  <c r="O2106" i="1"/>
  <c r="O1890" i="1"/>
  <c r="O2819" i="1"/>
  <c r="O1969" i="1"/>
  <c r="O289" i="1"/>
  <c r="O1636" i="1"/>
  <c r="O2284" i="1"/>
  <c r="O3282" i="1"/>
  <c r="O2311" i="1"/>
  <c r="O1951" i="1"/>
  <c r="O1401" i="1"/>
  <c r="O2214" i="1"/>
  <c r="O1671" i="1"/>
  <c r="O2410" i="1"/>
  <c r="O1402" i="1"/>
  <c r="O1216" i="1"/>
  <c r="O1854" i="1"/>
  <c r="O1757" i="1"/>
  <c r="O1672" i="1"/>
  <c r="O2034" i="1"/>
  <c r="O1486" i="1"/>
  <c r="O2273" i="1"/>
  <c r="O1810" i="1"/>
  <c r="O1709" i="1"/>
  <c r="O1905" i="1"/>
  <c r="O2386" i="1"/>
  <c r="O1487" i="1"/>
  <c r="O1569" i="1"/>
  <c r="O1217" i="1"/>
  <c r="O1098" i="1"/>
  <c r="O1570" i="1"/>
  <c r="O1855" i="1"/>
  <c r="O290" i="1"/>
  <c r="O888" i="1"/>
  <c r="O291" i="1"/>
  <c r="O292" i="1"/>
  <c r="O293" i="1"/>
  <c r="O1571" i="1"/>
  <c r="O294" i="1"/>
  <c r="O889" i="1"/>
  <c r="O295" i="1"/>
  <c r="O1456" i="1"/>
  <c r="O296" i="1"/>
  <c r="O297" i="1"/>
  <c r="O298" i="1"/>
  <c r="O299" i="1"/>
  <c r="O890" i="1"/>
  <c r="O891" i="1"/>
  <c r="O1710" i="1"/>
  <c r="O300" i="1"/>
  <c r="O301" i="1"/>
  <c r="O1099" i="1"/>
  <c r="O1290" i="1"/>
  <c r="O1291" i="1"/>
  <c r="O1218" i="1"/>
  <c r="O1537" i="1"/>
  <c r="O1292" i="1"/>
  <c r="O1293" i="1"/>
  <c r="O2053" i="1"/>
  <c r="O1345" i="1"/>
  <c r="O1488" i="1"/>
  <c r="O1457" i="1"/>
  <c r="O2468" i="1"/>
  <c r="O2107" i="1"/>
  <c r="O1572" i="1"/>
  <c r="O1637" i="1"/>
  <c r="O2160" i="1"/>
  <c r="O2534" i="1"/>
  <c r="O2274" i="1"/>
  <c r="O1673" i="1"/>
  <c r="O1780" i="1"/>
  <c r="O1906" i="1"/>
  <c r="O1573" i="1"/>
  <c r="O1574" i="1"/>
  <c r="O1995" i="1"/>
  <c r="O1638" i="1"/>
  <c r="O1952" i="1"/>
  <c r="O1711" i="1"/>
  <c r="O2196" i="1"/>
  <c r="O1836" i="1"/>
  <c r="O1856" i="1"/>
  <c r="O1837" i="1"/>
  <c r="O1458" i="1"/>
  <c r="O1346" i="1"/>
  <c r="O1294" i="1"/>
  <c r="O1611" i="1"/>
  <c r="O1403" i="1"/>
  <c r="O1838" i="1"/>
  <c r="O2197" i="1"/>
  <c r="O1538" i="1"/>
  <c r="O1100" i="1"/>
  <c r="O1101" i="1"/>
  <c r="O1639" i="1"/>
  <c r="O2648" i="1"/>
  <c r="O1781" i="1"/>
  <c r="O1459" i="1"/>
  <c r="O1575" i="1"/>
  <c r="O2488" i="1"/>
  <c r="O2035" i="1"/>
  <c r="O1102" i="1"/>
  <c r="O1460" i="1"/>
  <c r="O1219" i="1"/>
  <c r="O1576" i="1"/>
  <c r="O1811" i="1"/>
  <c r="O2600" i="1"/>
  <c r="O2083" i="1"/>
  <c r="O2179" i="1"/>
  <c r="O1640" i="1"/>
  <c r="O1970" i="1"/>
  <c r="O1734" i="1"/>
  <c r="O1735" i="1"/>
  <c r="O2054" i="1"/>
  <c r="O2489" i="1"/>
  <c r="O1971" i="1"/>
  <c r="O1674" i="1"/>
  <c r="O2244" i="1"/>
  <c r="O2055" i="1"/>
  <c r="O2069" i="1"/>
  <c r="O1461" i="1"/>
  <c r="O302" i="1"/>
  <c r="O1103" i="1"/>
  <c r="O1953" i="1"/>
  <c r="O2084" i="1"/>
  <c r="O1675" i="1"/>
  <c r="O1812" i="1"/>
  <c r="O1104" i="1"/>
  <c r="O3109" i="1"/>
  <c r="O1489" i="1"/>
  <c r="O1220" i="1"/>
  <c r="O1404" i="1"/>
  <c r="O1539" i="1"/>
  <c r="O1891" i="1"/>
  <c r="O1676" i="1"/>
  <c r="O892" i="1"/>
  <c r="O893" i="1"/>
  <c r="O303" i="1"/>
  <c r="O1712" i="1"/>
  <c r="O304" i="1"/>
  <c r="O1221" i="1"/>
  <c r="O1405" i="1"/>
  <c r="O305" i="1"/>
  <c r="O1347" i="1"/>
  <c r="O306" i="1"/>
  <c r="O1105" i="1"/>
  <c r="O307" i="1"/>
  <c r="O308" i="1"/>
  <c r="O1295" i="1"/>
  <c r="O309" i="1"/>
  <c r="O1406" i="1"/>
  <c r="O1462" i="1"/>
  <c r="O310" i="1"/>
  <c r="O1222" i="1"/>
  <c r="O894" i="1"/>
  <c r="O311" i="1"/>
  <c r="O1106" i="1"/>
  <c r="O1577" i="1"/>
  <c r="O312" i="1"/>
  <c r="O1296" i="1"/>
  <c r="O895" i="1"/>
  <c r="O313" i="1"/>
  <c r="O314" i="1"/>
  <c r="O1641" i="1"/>
  <c r="O896" i="1"/>
  <c r="O897" i="1"/>
  <c r="O1642" i="1"/>
  <c r="O898" i="1"/>
  <c r="O2228" i="1"/>
  <c r="O899" i="1"/>
  <c r="O1758" i="1"/>
  <c r="O315" i="1"/>
  <c r="O316" i="1"/>
  <c r="O900" i="1"/>
  <c r="O317" i="1"/>
  <c r="O318" i="1"/>
  <c r="O319" i="1"/>
  <c r="O901" i="1"/>
  <c r="O902" i="1"/>
  <c r="O903" i="1"/>
  <c r="O320" i="1"/>
  <c r="O321" i="1"/>
  <c r="O322" i="1"/>
  <c r="O1223" i="1"/>
  <c r="O904" i="1"/>
  <c r="O323" i="1"/>
  <c r="O324" i="1"/>
  <c r="O1578" i="1"/>
  <c r="O325" i="1"/>
  <c r="O1107" i="1"/>
  <c r="O326" i="1"/>
  <c r="O327" i="1"/>
  <c r="O905" i="1"/>
  <c r="O906" i="1"/>
  <c r="O328" i="1"/>
  <c r="O1929" i="1"/>
  <c r="O2036" i="1"/>
  <c r="O1108" i="1"/>
  <c r="O1109" i="1"/>
  <c r="O907" i="1"/>
  <c r="O329" i="1"/>
  <c r="O330" i="1"/>
  <c r="O1490" i="1"/>
  <c r="O331" i="1"/>
  <c r="O1110" i="1"/>
  <c r="O908" i="1"/>
  <c r="O1463" i="1"/>
  <c r="O909" i="1"/>
  <c r="O1491" i="1"/>
  <c r="O332" i="1"/>
  <c r="O333" i="1"/>
  <c r="O334" i="1"/>
  <c r="O335" i="1"/>
  <c r="O336" i="1"/>
  <c r="O1492" i="1"/>
  <c r="O1407" i="1"/>
  <c r="O1224" i="1"/>
  <c r="O910" i="1"/>
  <c r="O2161" i="1"/>
  <c r="O1677" i="1"/>
  <c r="O1111" i="1"/>
  <c r="O337" i="1"/>
  <c r="O1225" i="1"/>
  <c r="O911" i="1"/>
  <c r="O1464" i="1"/>
  <c r="O2785" i="1"/>
  <c r="O2820" i="1"/>
  <c r="O912" i="1"/>
  <c r="O2162" i="1"/>
  <c r="O2729" i="1"/>
  <c r="O1348" i="1"/>
  <c r="O913" i="1"/>
  <c r="O1349" i="1"/>
  <c r="O2834" i="1"/>
  <c r="O3019" i="1"/>
  <c r="O3305" i="1"/>
  <c r="O1297" i="1"/>
  <c r="O1112" i="1"/>
  <c r="O1350" i="1"/>
  <c r="O1113" i="1"/>
  <c r="O1579" i="1"/>
  <c r="O1857" i="1"/>
  <c r="O914" i="1"/>
  <c r="O2632" i="1"/>
  <c r="O1678" i="1"/>
  <c r="O915" i="1"/>
  <c r="O2215" i="1"/>
  <c r="O1114" i="1"/>
  <c r="O1115" i="1"/>
  <c r="O1713" i="1"/>
  <c r="O1759" i="1"/>
  <c r="O1351" i="1"/>
  <c r="O3748" i="1"/>
  <c r="O3096" i="1"/>
  <c r="O1493" i="1"/>
  <c r="O338" i="1"/>
  <c r="O339" i="1"/>
  <c r="O3162" i="1"/>
  <c r="O916" i="1"/>
  <c r="O1612" i="1"/>
  <c r="O1736" i="1"/>
  <c r="O2216" i="1"/>
  <c r="O340" i="1"/>
  <c r="O1580" i="1"/>
  <c r="O341" i="1"/>
  <c r="O917" i="1"/>
  <c r="O1226" i="1"/>
  <c r="O2798" i="1"/>
  <c r="O2014" i="1"/>
  <c r="O1298" i="1"/>
  <c r="O342" i="1"/>
  <c r="O343" i="1"/>
  <c r="O3264" i="1"/>
  <c r="O2575" i="1"/>
  <c r="O2909" i="1"/>
  <c r="O2108" i="1"/>
  <c r="O1813" i="1"/>
  <c r="O1858" i="1"/>
  <c r="O2950" i="1"/>
  <c r="O3899" i="1"/>
  <c r="O918" i="1"/>
  <c r="O2676" i="1"/>
  <c r="O1116" i="1"/>
  <c r="O2263" i="1"/>
  <c r="O919" i="1"/>
  <c r="O344" i="1"/>
  <c r="O4095" i="1"/>
  <c r="O2420" i="1"/>
  <c r="O1859" i="1"/>
  <c r="O1117" i="1"/>
  <c r="O1839" i="1"/>
  <c r="O3594" i="1"/>
  <c r="O1299" i="1"/>
  <c r="O3016" i="1"/>
  <c r="O1892" i="1"/>
  <c r="O2571" i="1"/>
  <c r="O1737" i="1"/>
  <c r="O2109" i="1"/>
  <c r="O3080" i="1"/>
  <c r="O3729" i="1"/>
  <c r="O2329" i="1"/>
  <c r="O2399" i="1"/>
  <c r="O2633" i="1"/>
  <c r="O2601" i="1"/>
  <c r="O2319" i="1"/>
  <c r="O2583" i="1"/>
  <c r="O2229" i="1"/>
  <c r="O1540" i="1"/>
  <c r="O2285" i="1"/>
  <c r="O2128" i="1"/>
  <c r="O2139" i="1"/>
  <c r="O1465" i="1"/>
  <c r="O1738" i="1"/>
  <c r="O1300" i="1"/>
  <c r="O1118" i="1"/>
  <c r="O345" i="1"/>
  <c r="O346" i="1"/>
  <c r="O2455" i="1"/>
  <c r="O347" i="1"/>
  <c r="O1119" i="1"/>
  <c r="O348" i="1"/>
  <c r="O349" i="1"/>
  <c r="O920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921" i="1"/>
  <c r="O363" i="1"/>
  <c r="O2421" i="1"/>
  <c r="O922" i="1"/>
  <c r="O2140" i="1"/>
  <c r="O923" i="1"/>
  <c r="O364" i="1"/>
  <c r="O1408" i="1"/>
  <c r="O365" i="1"/>
  <c r="O366" i="1"/>
  <c r="O367" i="1"/>
  <c r="O368" i="1"/>
  <c r="O1930" i="1"/>
  <c r="O369" i="1"/>
  <c r="O3495" i="1"/>
  <c r="O2353" i="1"/>
  <c r="O370" i="1"/>
  <c r="O1352" i="1"/>
  <c r="O1643" i="1"/>
  <c r="O371" i="1"/>
  <c r="O372" i="1"/>
  <c r="O1227" i="1"/>
  <c r="O373" i="1"/>
  <c r="O1466" i="1"/>
  <c r="O374" i="1"/>
  <c r="O375" i="1"/>
  <c r="O2286" i="1"/>
  <c r="O1494" i="1"/>
  <c r="O376" i="1"/>
  <c r="O377" i="1"/>
  <c r="O378" i="1"/>
  <c r="O379" i="1"/>
  <c r="O1907" i="1"/>
  <c r="O3131" i="1"/>
  <c r="O1714" i="1"/>
  <c r="O380" i="1"/>
  <c r="O1644" i="1"/>
  <c r="O381" i="1"/>
  <c r="O924" i="1"/>
  <c r="O382" i="1"/>
  <c r="O1228" i="1"/>
  <c r="O1120" i="1"/>
  <c r="O1860" i="1"/>
  <c r="O1581" i="1"/>
  <c r="O925" i="1"/>
  <c r="O383" i="1"/>
  <c r="O1353" i="1"/>
  <c r="O384" i="1"/>
  <c r="O1121" i="1"/>
  <c r="O385" i="1"/>
  <c r="O3257" i="1"/>
  <c r="O386" i="1"/>
  <c r="O387" i="1"/>
  <c r="O388" i="1"/>
  <c r="O926" i="1"/>
  <c r="O927" i="1"/>
  <c r="O928" i="1"/>
  <c r="O389" i="1"/>
  <c r="O390" i="1"/>
  <c r="O391" i="1"/>
  <c r="O392" i="1"/>
  <c r="O393" i="1"/>
  <c r="O1229" i="1"/>
  <c r="O394" i="1"/>
  <c r="O395" i="1"/>
  <c r="O1301" i="1"/>
  <c r="O396" i="1"/>
  <c r="O397" i="1"/>
  <c r="O398" i="1"/>
  <c r="O399" i="1"/>
  <c r="O1582" i="1"/>
  <c r="O400" i="1"/>
  <c r="O401" i="1"/>
  <c r="O402" i="1"/>
  <c r="O1122" i="1"/>
  <c r="O2542" i="1"/>
  <c r="O929" i="1"/>
  <c r="O403" i="1"/>
  <c r="O404" i="1"/>
  <c r="O405" i="1"/>
  <c r="O406" i="1"/>
  <c r="O930" i="1"/>
  <c r="O407" i="1"/>
  <c r="O931" i="1"/>
  <c r="O1302" i="1"/>
  <c r="O408" i="1"/>
  <c r="O932" i="1"/>
  <c r="O933" i="1"/>
  <c r="O1123" i="1"/>
  <c r="O409" i="1"/>
  <c r="O1467" i="1"/>
  <c r="O410" i="1"/>
  <c r="O1124" i="1"/>
  <c r="O934" i="1"/>
  <c r="O411" i="1"/>
  <c r="O935" i="1"/>
  <c r="O412" i="1"/>
  <c r="O413" i="1"/>
  <c r="O1495" i="1"/>
  <c r="O414" i="1"/>
  <c r="O415" i="1"/>
  <c r="O416" i="1"/>
  <c r="O417" i="1"/>
  <c r="O1739" i="1"/>
  <c r="O1908" i="1"/>
  <c r="O1496" i="1"/>
  <c r="O1497" i="1"/>
  <c r="O418" i="1"/>
  <c r="O936" i="1"/>
  <c r="O419" i="1"/>
  <c r="O420" i="1"/>
  <c r="O421" i="1"/>
  <c r="O1468" i="1"/>
  <c r="O1354" i="1"/>
  <c r="O422" i="1"/>
  <c r="O423" i="1"/>
  <c r="O424" i="1"/>
  <c r="O1972" i="1"/>
  <c r="O2312" i="1"/>
  <c r="O425" i="1"/>
  <c r="O426" i="1"/>
  <c r="O937" i="1"/>
  <c r="O3185" i="1"/>
  <c r="O2804" i="1"/>
  <c r="O2522" i="1"/>
  <c r="O2591" i="1"/>
  <c r="O1996" i="1"/>
  <c r="O2634" i="1"/>
  <c r="O1355" i="1"/>
  <c r="O1954" i="1"/>
  <c r="O1125" i="1"/>
  <c r="O3158" i="1"/>
  <c r="O3507" i="1"/>
  <c r="O2835" i="1"/>
  <c r="O3492" i="1"/>
  <c r="O3479" i="1"/>
  <c r="O2602" i="1"/>
  <c r="O1909" i="1"/>
  <c r="O2363" i="1"/>
  <c r="O2387" i="1"/>
  <c r="O3646" i="1"/>
  <c r="O3005" i="1"/>
  <c r="O2863" i="1"/>
  <c r="O2840" i="1"/>
  <c r="O1541" i="1"/>
  <c r="O3029" i="1"/>
  <c r="O2956" i="1"/>
  <c r="O2411" i="1"/>
  <c r="O3663" i="1"/>
  <c r="O1498" i="1"/>
  <c r="O2015" i="1"/>
  <c r="O2439" i="1"/>
  <c r="O1910" i="1"/>
  <c r="O3514" i="1"/>
  <c r="O3140" i="1"/>
  <c r="O3315" i="1"/>
  <c r="O2957" i="1"/>
  <c r="O3285" i="1"/>
  <c r="O2963" i="1"/>
  <c r="O1861" i="1"/>
  <c r="O2731" i="1"/>
  <c r="O3198" i="1"/>
  <c r="O1542" i="1"/>
  <c r="O938" i="1"/>
  <c r="O1760" i="1"/>
  <c r="O427" i="1"/>
  <c r="O1645" i="1"/>
  <c r="O428" i="1"/>
  <c r="O429" i="1"/>
  <c r="O430" i="1"/>
  <c r="O431" i="1"/>
  <c r="O939" i="1"/>
  <c r="O432" i="1"/>
  <c r="O1126" i="1"/>
  <c r="O433" i="1"/>
  <c r="O434" i="1"/>
  <c r="O940" i="1"/>
  <c r="O435" i="1"/>
  <c r="O1127" i="1"/>
  <c r="O1893" i="1"/>
  <c r="O436" i="1"/>
  <c r="O1715" i="1"/>
  <c r="O1782" i="1"/>
  <c r="O1862" i="1"/>
  <c r="O1863" i="1"/>
  <c r="O2180" i="1"/>
  <c r="O2110" i="1"/>
  <c r="O2300" i="1"/>
  <c r="O3712" i="1"/>
  <c r="O2388" i="1"/>
  <c r="O2245" i="1"/>
  <c r="O3381" i="1"/>
  <c r="O2856" i="1"/>
  <c r="O2389" i="1"/>
  <c r="O3474" i="1"/>
  <c r="O3014" i="1"/>
  <c r="O3302" i="1"/>
  <c r="O1931" i="1"/>
  <c r="O2129" i="1"/>
  <c r="O1814" i="1"/>
  <c r="O2592" i="1"/>
  <c r="O1761" i="1"/>
  <c r="O1583" i="1"/>
  <c r="O2217" i="1"/>
  <c r="O2702" i="1"/>
  <c r="O3244" i="1"/>
  <c r="O2947" i="1"/>
  <c r="O3200" i="1"/>
  <c r="O2805" i="1"/>
  <c r="O2562" i="1"/>
  <c r="O2340" i="1"/>
  <c r="O2230" i="1"/>
  <c r="O3579" i="1"/>
  <c r="O3325" i="1"/>
  <c r="O2070" i="1"/>
  <c r="O3059" i="1"/>
  <c r="O2753" i="1"/>
  <c r="O2975" i="1"/>
  <c r="O3081" i="1"/>
  <c r="O2603" i="1"/>
  <c r="O3190" i="1"/>
  <c r="O1894" i="1"/>
  <c r="O1864" i="1"/>
  <c r="O1865" i="1"/>
  <c r="O1762" i="1"/>
  <c r="O1409" i="1"/>
  <c r="O2246" i="1"/>
  <c r="O1840" i="1"/>
  <c r="O2218" i="1"/>
  <c r="O2301" i="1"/>
  <c r="O1841" i="1"/>
  <c r="O3067" i="1"/>
  <c r="O1410" i="1"/>
  <c r="O1973" i="1"/>
  <c r="O1646" i="1"/>
  <c r="O3290" i="1"/>
  <c r="O1895" i="1"/>
  <c r="O2287" i="1"/>
  <c r="O2264" i="1"/>
  <c r="O1896" i="1"/>
  <c r="O1974" i="1"/>
  <c r="O2320" i="1"/>
  <c r="O3087" i="1"/>
  <c r="O2635" i="1"/>
  <c r="O3832" i="1"/>
  <c r="O2469" i="1"/>
  <c r="O1613" i="1"/>
  <c r="O2958" i="1"/>
  <c r="O2085" i="1"/>
  <c r="O3860" i="1"/>
  <c r="O437" i="1"/>
  <c r="O2925" i="1"/>
  <c r="O1866" i="1"/>
  <c r="O3628" i="1"/>
  <c r="O438" i="1"/>
  <c r="O2885" i="1"/>
  <c r="O2502" i="1"/>
  <c r="O1543" i="1"/>
  <c r="O1356" i="1"/>
  <c r="O2490" i="1"/>
  <c r="O941" i="1"/>
  <c r="O1679" i="1"/>
  <c r="O2354" i="1"/>
  <c r="O1357" i="1"/>
  <c r="O1614" i="1"/>
  <c r="O1783" i="1"/>
  <c r="O1784" i="1"/>
  <c r="O1303" i="1"/>
  <c r="O2649" i="1"/>
  <c r="O2141" i="1"/>
  <c r="O439" i="1"/>
  <c r="O440" i="1"/>
  <c r="O3020" i="1"/>
  <c r="O2355" i="1"/>
  <c r="O3872" i="1"/>
  <c r="O3363" i="1"/>
  <c r="O1584" i="1"/>
  <c r="O2130" i="1"/>
  <c r="O441" i="1"/>
  <c r="O3163" i="1"/>
  <c r="O942" i="1"/>
  <c r="O3725" i="1"/>
  <c r="O2456" i="1"/>
  <c r="O1304" i="1"/>
  <c r="O2584" i="1"/>
  <c r="O1997" i="1"/>
  <c r="O2491" i="1"/>
  <c r="O2786" i="1"/>
  <c r="O2400" i="1"/>
  <c r="O3239" i="1"/>
  <c r="O2997" i="1"/>
  <c r="O1680" i="1"/>
  <c r="O1763" i="1"/>
  <c r="O2086" i="1"/>
  <c r="O2511" i="1"/>
  <c r="O1975" i="1"/>
  <c r="O2142" i="1"/>
  <c r="O1499" i="1"/>
  <c r="O1998" i="1"/>
  <c r="O2617" i="1"/>
  <c r="O1615" i="1"/>
  <c r="O1128" i="1"/>
  <c r="O3711" i="1"/>
  <c r="O2604" i="1"/>
  <c r="O2746" i="1"/>
  <c r="O2457" i="1"/>
  <c r="O2440" i="1"/>
  <c r="O3543" i="1"/>
  <c r="O1764" i="1"/>
  <c r="O2605" i="1"/>
  <c r="O1411" i="1"/>
  <c r="O2810" i="1"/>
  <c r="O2037" i="1"/>
  <c r="O2563" i="1"/>
  <c r="O2732" i="1"/>
  <c r="O1740" i="1"/>
  <c r="O2265" i="1"/>
  <c r="O2864" i="1"/>
  <c r="O943" i="1"/>
  <c r="O2422" i="1"/>
  <c r="O2677" i="1"/>
  <c r="O2330" i="1"/>
  <c r="O2288" i="1"/>
  <c r="O2707" i="1"/>
  <c r="O1544" i="1"/>
  <c r="O2441" i="1"/>
  <c r="O2552" i="1"/>
  <c r="O1469" i="1"/>
  <c r="O2087" i="1"/>
  <c r="O1412" i="1"/>
  <c r="O2038" i="1"/>
  <c r="O2787" i="1"/>
  <c r="O1545" i="1"/>
  <c r="O2231" i="1"/>
  <c r="O2523" i="1"/>
  <c r="O2878" i="1"/>
  <c r="O2341" i="1"/>
  <c r="O2879" i="1"/>
  <c r="O1413" i="1"/>
  <c r="O2926" i="1"/>
  <c r="O2016" i="1"/>
  <c r="O2266" i="1"/>
  <c r="O1129" i="1"/>
  <c r="O944" i="1"/>
  <c r="O442" i="1"/>
  <c r="O443" i="1"/>
  <c r="O945" i="1"/>
  <c r="O444" i="1"/>
  <c r="O445" i="1"/>
  <c r="O446" i="1"/>
  <c r="O1230" i="1"/>
  <c r="O946" i="1"/>
  <c r="O447" i="1"/>
  <c r="O1500" i="1"/>
  <c r="O448" i="1"/>
  <c r="O947" i="1"/>
  <c r="O449" i="1"/>
  <c r="O1305" i="1"/>
  <c r="O450" i="1"/>
  <c r="O1130" i="1"/>
  <c r="O451" i="1"/>
  <c r="O948" i="1"/>
  <c r="O1741" i="1"/>
  <c r="O452" i="1"/>
  <c r="O453" i="1"/>
  <c r="O1306" i="1"/>
  <c r="O454" i="1"/>
  <c r="O455" i="1"/>
  <c r="O1307" i="1"/>
  <c r="O2423" i="1"/>
  <c r="O456" i="1"/>
  <c r="O1501" i="1"/>
  <c r="O2670" i="1"/>
  <c r="O457" i="1"/>
  <c r="O949" i="1"/>
  <c r="O1502" i="1"/>
  <c r="O1414" i="1"/>
  <c r="O1131" i="1"/>
  <c r="O458" i="1"/>
  <c r="O1867" i="1"/>
  <c r="O459" i="1"/>
  <c r="O460" i="1"/>
  <c r="O461" i="1"/>
  <c r="O462" i="1"/>
  <c r="O463" i="1"/>
  <c r="O950" i="1"/>
  <c r="O464" i="1"/>
  <c r="O465" i="1"/>
  <c r="O466" i="1"/>
  <c r="O467" i="1"/>
  <c r="O468" i="1"/>
  <c r="O469" i="1"/>
  <c r="O470" i="1"/>
  <c r="O1765" i="1"/>
  <c r="O951" i="1"/>
  <c r="O471" i="1"/>
  <c r="O472" i="1"/>
  <c r="O473" i="1"/>
  <c r="O474" i="1"/>
  <c r="O3060" i="1"/>
  <c r="O2289" i="1"/>
  <c r="O1546" i="1"/>
  <c r="O2671" i="1"/>
  <c r="O3972" i="1"/>
  <c r="O3151" i="1"/>
  <c r="O3693" i="1"/>
  <c r="O2758" i="1"/>
  <c r="O3704" i="1"/>
  <c r="O1842" i="1"/>
  <c r="O3520" i="1"/>
  <c r="O3552" i="1"/>
  <c r="O1815" i="1"/>
  <c r="O2143" i="1"/>
  <c r="O3446" i="1"/>
  <c r="O3616" i="1"/>
  <c r="O3526" i="1"/>
  <c r="O4090" i="1"/>
  <c r="O1911" i="1"/>
  <c r="O3775" i="1"/>
  <c r="O952" i="1"/>
  <c r="O475" i="1"/>
  <c r="O953" i="1"/>
  <c r="O476" i="1"/>
  <c r="O1132" i="1"/>
  <c r="O477" i="1"/>
  <c r="O478" i="1"/>
  <c r="O1308" i="1"/>
  <c r="O479" i="1"/>
  <c r="O1547" i="1"/>
  <c r="O954" i="1"/>
  <c r="O480" i="1"/>
  <c r="O481" i="1"/>
  <c r="O1309" i="1"/>
  <c r="O482" i="1"/>
  <c r="O483" i="1"/>
  <c r="O484" i="1"/>
  <c r="O955" i="1"/>
  <c r="O485" i="1"/>
  <c r="O1470" i="1"/>
  <c r="O3878" i="1"/>
  <c r="O3306" i="1"/>
  <c r="O2247" i="1"/>
  <c r="O3180" i="1"/>
  <c r="O3114" i="1"/>
  <c r="O1785" i="1"/>
  <c r="O1999" i="1"/>
  <c r="O3249" i="1"/>
  <c r="O3294" i="1"/>
  <c r="O3111" i="1"/>
  <c r="O3089" i="1"/>
  <c r="O3231" i="1"/>
  <c r="O2931" i="1"/>
  <c r="O3438" i="1"/>
  <c r="O4084" i="1"/>
  <c r="O3213" i="1"/>
  <c r="O3395" i="1"/>
  <c r="O3508" i="1"/>
  <c r="O2760" i="1"/>
  <c r="O3216" i="1"/>
  <c r="O3658" i="1"/>
  <c r="O3797" i="1"/>
  <c r="O3352" i="1"/>
  <c r="O2553" i="1"/>
  <c r="O2364" i="1"/>
  <c r="O3483" i="1"/>
  <c r="O2290" i="1"/>
  <c r="O2740" i="1"/>
  <c r="O3273" i="1"/>
  <c r="O3735" i="1"/>
  <c r="O2321" i="1"/>
  <c r="O3422" i="1"/>
  <c r="O3837" i="1"/>
  <c r="O3555" i="1"/>
  <c r="O2476" i="1"/>
  <c r="O3527" i="1"/>
  <c r="O3341" i="1"/>
  <c r="O2655" i="1"/>
  <c r="O3475" i="1"/>
  <c r="O3217" i="1"/>
  <c r="O486" i="1"/>
  <c r="O487" i="1"/>
  <c r="O488" i="1"/>
  <c r="O489" i="1"/>
  <c r="O490" i="1"/>
  <c r="O1231" i="1"/>
  <c r="O491" i="1"/>
  <c r="O956" i="1"/>
  <c r="O1133" i="1"/>
  <c r="O957" i="1"/>
  <c r="O492" i="1"/>
  <c r="O1955" i="1"/>
  <c r="O493" i="1"/>
  <c r="O494" i="1"/>
  <c r="O495" i="1"/>
  <c r="O1503" i="1"/>
  <c r="O958" i="1"/>
  <c r="O496" i="1"/>
  <c r="O959" i="1"/>
  <c r="O960" i="1"/>
  <c r="O961" i="1"/>
  <c r="O497" i="1"/>
  <c r="O962" i="1"/>
  <c r="O498" i="1"/>
  <c r="O963" i="1"/>
  <c r="O2606" i="1"/>
  <c r="O1310" i="1"/>
  <c r="O2248" i="1"/>
  <c r="O499" i="1"/>
  <c r="O2056" i="1"/>
  <c r="O964" i="1"/>
  <c r="O965" i="1"/>
  <c r="O1232" i="1"/>
  <c r="O1415" i="1"/>
  <c r="O2039" i="1"/>
  <c r="O1504" i="1"/>
  <c r="O966" i="1"/>
  <c r="O1233" i="1"/>
  <c r="O500" i="1"/>
  <c r="O501" i="1"/>
  <c r="O502" i="1"/>
  <c r="O967" i="1"/>
  <c r="O503" i="1"/>
  <c r="O504" i="1"/>
  <c r="O1868" i="1"/>
  <c r="O505" i="1"/>
  <c r="O506" i="1"/>
  <c r="O507" i="1"/>
  <c r="O508" i="1"/>
  <c r="O1681" i="1"/>
  <c r="O2390" i="1"/>
  <c r="O509" i="1"/>
  <c r="O510" i="1"/>
  <c r="O1234" i="1"/>
  <c r="O1311" i="1"/>
  <c r="O968" i="1"/>
  <c r="O511" i="1"/>
  <c r="O512" i="1"/>
  <c r="O513" i="1"/>
  <c r="O1358" i="1"/>
  <c r="O2144" i="1"/>
  <c r="O1843" i="1"/>
  <c r="O1976" i="1"/>
  <c r="O2291" i="1"/>
  <c r="O2618" i="1"/>
  <c r="O2776" i="1"/>
  <c r="O3181" i="1"/>
  <c r="O1742" i="1"/>
  <c r="O1912" i="1"/>
  <c r="O2557" i="1"/>
  <c r="O1682" i="1"/>
  <c r="O1471" i="1"/>
  <c r="O1683" i="1"/>
  <c r="O2524" i="1"/>
  <c r="O2880" i="1"/>
  <c r="O2964" i="1"/>
  <c r="O2951" i="1"/>
  <c r="O1869" i="1"/>
  <c r="O1977" i="1"/>
  <c r="O1716" i="1"/>
  <c r="O2619" i="1"/>
  <c r="O2708" i="1"/>
  <c r="O1548" i="1"/>
  <c r="O1743" i="1"/>
  <c r="O3032" i="1"/>
  <c r="O2777" i="1"/>
  <c r="O2057" i="1"/>
  <c r="O2365" i="1"/>
  <c r="O2636" i="1"/>
  <c r="O2979" i="1"/>
  <c r="O3214" i="1"/>
  <c r="O2391" i="1"/>
  <c r="O2932" i="1"/>
  <c r="O1978" i="1"/>
  <c r="O2088" i="1"/>
  <c r="O2470" i="1"/>
  <c r="O1416" i="1"/>
  <c r="O1684" i="1"/>
  <c r="O1932" i="1"/>
  <c r="O1505" i="1"/>
  <c r="O2111" i="1"/>
  <c r="O1744" i="1"/>
  <c r="O2637" i="1"/>
  <c r="O3001" i="1"/>
  <c r="O2564" i="1"/>
  <c r="O2040" i="1"/>
  <c r="O2535" i="1"/>
  <c r="O2181" i="1"/>
  <c r="O2342" i="1"/>
  <c r="O2163" i="1"/>
  <c r="O1979" i="1"/>
  <c r="O2458" i="1"/>
  <c r="O2841" i="1"/>
  <c r="O1766" i="1"/>
  <c r="O2017" i="1"/>
  <c r="O2741" i="1"/>
  <c r="O3515" i="1"/>
  <c r="O2765" i="1"/>
  <c r="O1472" i="1"/>
  <c r="O1685" i="1"/>
  <c r="O2799" i="1"/>
  <c r="O2806" i="1"/>
  <c r="O1717" i="1"/>
  <c r="O2232" i="1"/>
  <c r="O2424" i="1"/>
  <c r="O2412" i="1"/>
  <c r="O2459" i="1"/>
  <c r="O2842" i="1"/>
  <c r="O2198" i="1"/>
  <c r="O1718" i="1"/>
  <c r="O2018" i="1"/>
  <c r="O2000" i="1"/>
  <c r="O2182" i="1"/>
  <c r="O2984" i="1"/>
  <c r="O1816" i="1"/>
  <c r="O2322" i="1"/>
  <c r="O2714" i="1"/>
  <c r="O1956" i="1"/>
  <c r="O2331" i="1"/>
  <c r="O1767" i="1"/>
  <c r="O3882" i="1"/>
  <c r="O514" i="1"/>
  <c r="O1585" i="1"/>
  <c r="O2891" i="1"/>
  <c r="O1359" i="1"/>
  <c r="O515" i="1"/>
  <c r="O2275" i="1"/>
  <c r="O1957" i="1"/>
  <c r="O2112" i="1"/>
  <c r="O1506" i="1"/>
  <c r="O2985" i="1"/>
  <c r="O2113" i="1"/>
  <c r="O1312" i="1"/>
  <c r="O516" i="1"/>
  <c r="O1844" i="1"/>
  <c r="O517" i="1"/>
  <c r="O2145" i="1"/>
  <c r="O518" i="1"/>
  <c r="O1235" i="1"/>
  <c r="O2565" i="1"/>
  <c r="O519" i="1"/>
  <c r="O520" i="1"/>
  <c r="O969" i="1"/>
  <c r="O1786" i="1"/>
  <c r="O521" i="1"/>
  <c r="O522" i="1"/>
  <c r="O1417" i="1"/>
  <c r="O523" i="1"/>
  <c r="O970" i="1"/>
  <c r="O524" i="1"/>
  <c r="O1719" i="1"/>
  <c r="O525" i="1"/>
  <c r="O971" i="1"/>
  <c r="O2001" i="1"/>
  <c r="O526" i="1"/>
  <c r="O1134" i="1"/>
  <c r="O1845" i="1"/>
  <c r="O972" i="1"/>
  <c r="O973" i="1"/>
  <c r="O1236" i="1"/>
  <c r="O527" i="1"/>
  <c r="O528" i="1"/>
  <c r="O1549" i="1"/>
  <c r="O974" i="1"/>
  <c r="O1507" i="1"/>
  <c r="O2089" i="1"/>
  <c r="O529" i="1"/>
  <c r="O1647" i="1"/>
  <c r="O530" i="1"/>
  <c r="O531" i="1"/>
  <c r="O532" i="1"/>
  <c r="O533" i="1"/>
  <c r="O534" i="1"/>
  <c r="O535" i="1"/>
  <c r="O1135" i="1"/>
  <c r="O536" i="1"/>
  <c r="O1648" i="1"/>
  <c r="O537" i="1"/>
  <c r="O538" i="1"/>
  <c r="O539" i="1"/>
  <c r="O1846" i="1"/>
  <c r="O2090" i="1"/>
  <c r="O2692" i="1"/>
  <c r="O2733" i="1"/>
  <c r="O2881" i="1"/>
  <c r="O3500" i="1"/>
  <c r="O2992" i="1"/>
  <c r="O3897" i="1"/>
  <c r="O3171" i="1"/>
  <c r="O3025" i="1"/>
  <c r="O3037" i="1"/>
  <c r="O2313" i="1"/>
  <c r="O3320" i="1"/>
  <c r="O2986" i="1"/>
  <c r="O540" i="1"/>
  <c r="O2662" i="1"/>
  <c r="O2678" i="1"/>
  <c r="O1768" i="1"/>
  <c r="O2620" i="1"/>
  <c r="O2896" i="1"/>
  <c r="O1136" i="1"/>
  <c r="O1686" i="1"/>
  <c r="O3172" i="1"/>
  <c r="O2114" i="1"/>
  <c r="O2857" i="1"/>
  <c r="O541" i="1"/>
  <c r="O2164" i="1"/>
  <c r="O1237" i="1"/>
  <c r="O1787" i="1"/>
  <c r="O3274" i="1"/>
  <c r="O1720" i="1"/>
  <c r="O1687" i="1"/>
  <c r="O2058" i="1"/>
  <c r="O1817" i="1"/>
  <c r="O3511" i="1"/>
  <c r="O1360" i="1"/>
  <c r="O1586" i="1"/>
  <c r="O1745" i="1"/>
  <c r="O2503" i="1"/>
  <c r="O3191" i="1"/>
  <c r="O1913" i="1"/>
  <c r="O2679" i="1"/>
  <c r="O3033" i="1"/>
  <c r="O2091" i="1"/>
  <c r="O2607" i="1"/>
  <c r="O1721" i="1"/>
  <c r="O1958" i="1"/>
  <c r="O975" i="1"/>
  <c r="O976" i="1"/>
  <c r="O2002" i="1"/>
  <c r="O1137" i="1"/>
  <c r="O3353" i="1"/>
  <c r="O977" i="1"/>
  <c r="O1788" i="1"/>
  <c r="O3182" i="1"/>
  <c r="O2572" i="1"/>
  <c r="O2871" i="1"/>
  <c r="O2183" i="1"/>
  <c r="O978" i="1"/>
  <c r="O3082" i="1"/>
  <c r="O2233" i="1"/>
  <c r="O2041" i="1"/>
  <c r="O2717" i="1"/>
  <c r="O2722" i="1"/>
  <c r="O3002" i="1"/>
  <c r="O1587" i="1"/>
  <c r="O1550" i="1"/>
  <c r="O3210" i="1"/>
  <c r="O1418" i="1"/>
  <c r="O542" i="1"/>
  <c r="O979" i="1"/>
  <c r="O1722" i="1"/>
  <c r="O543" i="1"/>
  <c r="O2761" i="1"/>
  <c r="O544" i="1"/>
  <c r="O1508" i="1"/>
  <c r="O3076" i="1"/>
  <c r="O545" i="1"/>
  <c r="O546" i="1"/>
  <c r="O2042" i="1"/>
  <c r="O2447" i="1"/>
  <c r="O1361" i="1"/>
  <c r="O1723" i="1"/>
  <c r="O2366" i="1"/>
  <c r="O2165" i="1"/>
  <c r="O2146" i="1"/>
  <c r="O2987" i="1"/>
  <c r="O3528" i="1"/>
  <c r="O2276" i="1"/>
  <c r="O3384" i="1"/>
  <c r="O1789" i="1"/>
  <c r="O1509" i="1"/>
  <c r="O1818" i="1"/>
  <c r="O3221" i="1"/>
  <c r="O1551" i="1"/>
  <c r="O3122" i="1"/>
  <c r="O2092" i="1"/>
  <c r="O1790" i="1"/>
  <c r="O2147" i="1"/>
  <c r="O1769" i="1"/>
  <c r="O2148" i="1"/>
  <c r="O2277" i="1"/>
  <c r="O3254" i="1"/>
  <c r="O1980" i="1"/>
  <c r="O1791" i="1"/>
  <c r="O3549" i="1"/>
  <c r="O2367" i="1"/>
  <c r="O2425" i="1"/>
  <c r="O1362" i="1"/>
  <c r="O3061" i="1"/>
  <c r="O1914" i="1"/>
  <c r="O3461" i="1"/>
  <c r="O1724" i="1"/>
  <c r="O3388" i="1"/>
  <c r="O3311" i="1"/>
  <c r="O2149" i="1"/>
  <c r="O2368" i="1"/>
  <c r="O2778" i="1"/>
  <c r="O2543" i="1"/>
  <c r="O1792" i="1"/>
  <c r="O547" i="1"/>
  <c r="O1959" i="1"/>
  <c r="O548" i="1"/>
  <c r="O2323" i="1"/>
  <c r="O549" i="1"/>
  <c r="O1138" i="1"/>
  <c r="O550" i="1"/>
  <c r="O1870" i="1"/>
  <c r="O551" i="1"/>
  <c r="O1419" i="1"/>
  <c r="O2638" i="1"/>
  <c r="O1313" i="1"/>
  <c r="O980" i="1"/>
  <c r="O552" i="1"/>
  <c r="O981" i="1"/>
  <c r="O553" i="1"/>
  <c r="O554" i="1"/>
  <c r="O555" i="1"/>
  <c r="O556" i="1"/>
  <c r="O1793" i="1"/>
  <c r="O2477" i="1"/>
  <c r="O2471" i="1"/>
  <c r="O1819" i="1"/>
  <c r="O1933" i="1"/>
  <c r="O2747" i="1"/>
  <c r="O1915" i="1"/>
  <c r="O2504" i="1"/>
  <c r="O2608" i="1"/>
  <c r="O2234" i="1"/>
  <c r="O3496" i="1"/>
  <c r="O3206" i="1"/>
  <c r="O1649" i="1"/>
  <c r="O2332" i="1"/>
  <c r="O1897" i="1"/>
  <c r="O3132" i="1"/>
  <c r="O1588" i="1"/>
  <c r="O2897" i="1"/>
  <c r="O2003" i="1"/>
  <c r="O1916" i="1"/>
  <c r="O2369" i="1"/>
  <c r="O2356" i="1"/>
  <c r="O557" i="1"/>
  <c r="O1981" i="1"/>
  <c r="O982" i="1"/>
  <c r="O983" i="1"/>
  <c r="O3607" i="1"/>
  <c r="O1139" i="1"/>
  <c r="O1510" i="1"/>
  <c r="O2718" i="1"/>
  <c r="O3788" i="1"/>
  <c r="O558" i="1"/>
  <c r="O2426" i="1"/>
  <c r="O1650" i="1"/>
  <c r="O984" i="1"/>
  <c r="O559" i="1"/>
  <c r="O1140" i="1"/>
  <c r="O4069" i="1"/>
  <c r="O1363" i="1"/>
  <c r="O1314" i="1"/>
  <c r="O2639" i="1"/>
  <c r="O2199" i="1"/>
  <c r="O2278" i="1"/>
  <c r="O1420" i="1"/>
  <c r="O2525" i="1"/>
  <c r="O2115" i="1"/>
  <c r="O2448" i="1"/>
  <c r="O1651" i="1"/>
  <c r="O2401" i="1"/>
  <c r="O2526" i="1"/>
  <c r="O1982" i="1"/>
  <c r="O2343" i="1"/>
  <c r="O2865" i="1"/>
  <c r="O3255" i="1"/>
  <c r="O2927" i="1"/>
  <c r="O2427" i="1"/>
  <c r="O3159" i="1"/>
  <c r="O1917" i="1"/>
  <c r="O3556" i="1"/>
  <c r="O3299" i="1"/>
  <c r="O1918" i="1"/>
  <c r="O4093" i="1"/>
  <c r="O3115" i="1"/>
  <c r="O4061" i="1"/>
  <c r="O4092" i="1"/>
  <c r="O4096" i="1"/>
  <c r="O3312" i="1"/>
  <c r="O1770" i="1"/>
  <c r="O4109" i="1"/>
  <c r="O3930" i="1"/>
  <c r="O4015" i="1"/>
  <c r="O4024" i="1"/>
  <c r="O3976" i="1"/>
  <c r="O3819" i="1"/>
  <c r="O4097" i="1"/>
  <c r="O4057" i="1"/>
  <c r="O4063" i="1"/>
  <c r="O3911" i="1"/>
  <c r="O4018" i="1"/>
  <c r="O3493" i="1"/>
  <c r="O4002" i="1"/>
  <c r="O4027" i="1"/>
  <c r="O3604" i="1"/>
  <c r="O3705" i="1"/>
  <c r="O4083" i="1"/>
  <c r="O3411" i="1"/>
  <c r="O4077" i="1"/>
  <c r="O3983" i="1"/>
  <c r="O4047" i="1"/>
  <c r="O4030" i="1"/>
  <c r="O3942" i="1"/>
  <c r="O4113" i="1"/>
  <c r="O3534" i="1"/>
  <c r="O4104" i="1"/>
  <c r="O3987" i="1"/>
  <c r="O3814" i="1"/>
  <c r="O3439" i="1"/>
  <c r="O4075" i="1"/>
  <c r="O4106" i="1"/>
  <c r="O4081" i="1"/>
  <c r="O4066" i="1"/>
  <c r="O1511" i="1"/>
  <c r="O560" i="1"/>
  <c r="O2043" i="1"/>
  <c r="O2515" i="1"/>
  <c r="O985" i="1"/>
  <c r="O561" i="1"/>
  <c r="O2333" i="1"/>
  <c r="O986" i="1"/>
  <c r="O987" i="1"/>
  <c r="O1589" i="1"/>
  <c r="O1238" i="1"/>
  <c r="O562" i="1"/>
  <c r="O563" i="1"/>
  <c r="O564" i="1"/>
  <c r="O1141" i="1"/>
  <c r="O565" i="1"/>
  <c r="O566" i="1"/>
  <c r="O1688" i="1"/>
  <c r="O1364" i="1"/>
  <c r="O1689" i="1"/>
  <c r="O4078" i="1"/>
  <c r="O4026" i="1"/>
  <c r="O2093" i="1"/>
  <c r="O4031" i="1"/>
  <c r="O3844" i="1"/>
  <c r="O4037" i="1"/>
  <c r="O3321" i="1"/>
  <c r="O2200" i="1"/>
  <c r="O4050" i="1"/>
  <c r="O4014" i="1"/>
  <c r="O4099" i="1"/>
  <c r="O3333" i="1"/>
  <c r="O4108" i="1"/>
  <c r="O4115" i="1"/>
  <c r="O3106" i="1"/>
  <c r="O4010" i="1"/>
  <c r="O3794" i="1"/>
  <c r="O3965" i="1"/>
  <c r="O4070" i="1"/>
  <c r="O2472" i="1"/>
  <c r="O3445" i="1"/>
  <c r="O4038" i="1"/>
  <c r="O4056" i="1"/>
  <c r="O3698" i="1"/>
  <c r="O4055" i="1"/>
  <c r="O3813" i="1"/>
  <c r="O4034" i="1"/>
  <c r="O2621" i="1"/>
  <c r="O3183" i="1"/>
  <c r="O3984" i="1"/>
  <c r="O3952" i="1"/>
  <c r="O3988" i="1"/>
  <c r="O3887" i="1"/>
  <c r="O4091" i="1"/>
  <c r="O4059" i="1"/>
  <c r="O3856" i="1"/>
  <c r="O3783" i="1"/>
  <c r="O3818" i="1"/>
  <c r="O4060" i="1"/>
  <c r="O3047" i="1"/>
  <c r="O3550" i="1"/>
  <c r="O3364" i="1"/>
  <c r="O3009" i="1"/>
  <c r="O3509" i="1"/>
  <c r="O3861" i="1"/>
  <c r="O3351" i="1"/>
  <c r="O4019" i="1"/>
  <c r="O4039" i="1"/>
  <c r="O3951" i="1"/>
  <c r="O3900" i="1"/>
  <c r="O3260" i="1"/>
  <c r="O4064" i="1"/>
  <c r="O2779" i="1"/>
  <c r="O3858" i="1"/>
  <c r="O3228" i="1"/>
  <c r="O3990" i="1"/>
  <c r="O3785" i="1"/>
  <c r="O2693" i="1"/>
  <c r="O3875" i="1"/>
  <c r="O3905" i="1"/>
  <c r="O2836" i="1"/>
  <c r="O4029" i="1"/>
  <c r="O2898" i="1"/>
  <c r="O4103" i="1"/>
  <c r="O3997" i="1"/>
  <c r="O2703" i="1"/>
  <c r="O1690" i="1"/>
  <c r="O3739" i="1"/>
  <c r="O3960" i="1"/>
  <c r="O4098" i="1"/>
  <c r="O3940" i="1"/>
  <c r="O3995" i="1"/>
  <c r="O4051" i="1"/>
  <c r="O1652" i="1"/>
  <c r="O4058" i="1"/>
  <c r="O4111" i="1"/>
  <c r="O3944" i="1"/>
  <c r="O3737" i="1"/>
  <c r="O3771" i="1"/>
  <c r="O2788" i="1"/>
  <c r="O2656" i="1"/>
  <c r="O2131" i="1"/>
  <c r="O1794" i="1"/>
  <c r="O2536" i="1"/>
  <c r="O3044" i="1"/>
  <c r="O2663" i="1"/>
  <c r="O2094" i="1"/>
  <c r="O2566" i="1"/>
  <c r="O2492" i="1"/>
  <c r="O3196" i="1"/>
  <c r="O3671" i="1"/>
  <c r="O2919" i="1"/>
  <c r="O2095" i="1"/>
  <c r="O2687" i="1"/>
  <c r="O2370" i="1"/>
  <c r="O1653" i="1"/>
  <c r="O2493" i="1"/>
  <c r="O2910" i="1"/>
  <c r="O2650" i="1"/>
  <c r="O1771" i="1"/>
  <c r="O2314" i="1"/>
  <c r="O2019" i="1"/>
  <c r="O3316" i="1"/>
  <c r="O1898" i="1"/>
  <c r="O2789" i="1"/>
  <c r="O2334" i="1"/>
  <c r="O2292" i="1"/>
  <c r="O3545" i="1"/>
  <c r="O2690" i="1"/>
  <c r="O2249" i="1"/>
  <c r="O2293" i="1"/>
  <c r="O1421" i="1"/>
  <c r="O3038" i="1"/>
  <c r="O2811" i="1"/>
  <c r="O2558" i="1"/>
  <c r="O3902" i="1"/>
  <c r="O2166" i="1"/>
  <c r="O2020" i="1"/>
  <c r="O2250" i="1"/>
  <c r="O3097" i="1"/>
  <c r="O1422" i="1"/>
  <c r="O1423" i="1"/>
  <c r="O988" i="1"/>
  <c r="O1142" i="1"/>
  <c r="O1795" i="1"/>
  <c r="O567" i="1"/>
  <c r="O3099" i="1"/>
  <c r="O989" i="1"/>
  <c r="O1365" i="1"/>
  <c r="O1143" i="1"/>
  <c r="O990" i="1"/>
  <c r="O2279" i="1"/>
  <c r="O568" i="1"/>
  <c r="O1144" i="1"/>
  <c r="O1590" i="1"/>
  <c r="O991" i="1"/>
  <c r="O3448" i="1"/>
  <c r="O1239" i="1"/>
  <c r="O2132" i="1"/>
  <c r="O1616" i="1"/>
  <c r="O569" i="1"/>
  <c r="O1654" i="1"/>
  <c r="O1366" i="1"/>
  <c r="O1655" i="1"/>
  <c r="O2723" i="1"/>
  <c r="O570" i="1"/>
  <c r="O2428" i="1"/>
  <c r="O571" i="1"/>
  <c r="O572" i="1"/>
  <c r="O1512" i="1"/>
  <c r="O1145" i="1"/>
  <c r="O992" i="1"/>
  <c r="O993" i="1"/>
  <c r="O573" i="1"/>
  <c r="O1146" i="1"/>
  <c r="O2071" i="1"/>
  <c r="O3660" i="1"/>
  <c r="O3612" i="1"/>
  <c r="O994" i="1"/>
  <c r="O1147" i="1"/>
  <c r="O1552" i="1"/>
  <c r="O2780" i="1"/>
  <c r="O2544" i="1"/>
  <c r="O2872" i="1"/>
  <c r="O2567" i="1"/>
  <c r="O2478" i="1"/>
  <c r="O1315" i="1"/>
  <c r="O3676" i="1"/>
  <c r="O1240" i="1"/>
  <c r="O1691" i="1"/>
  <c r="O2691" i="1"/>
  <c r="O1871" i="1"/>
  <c r="O2826" i="1"/>
  <c r="O2672" i="1"/>
  <c r="O2167" i="1"/>
  <c r="O2940" i="1"/>
  <c r="O2371" i="1"/>
  <c r="O3823" i="1"/>
  <c r="O2116" i="1"/>
  <c r="O2827" i="1"/>
  <c r="O2505" i="1"/>
  <c r="O3497" i="1"/>
  <c r="O3164" i="1"/>
  <c r="O3766" i="1"/>
  <c r="O4012" i="1"/>
  <c r="O3678" i="1"/>
  <c r="O4076" i="1"/>
  <c r="O3688" i="1"/>
  <c r="O2916" i="1"/>
  <c r="O3828" i="1"/>
  <c r="O1820" i="1"/>
  <c r="O4042" i="1"/>
  <c r="O3968" i="1"/>
  <c r="O3933" i="1"/>
  <c r="O2858" i="1"/>
  <c r="O3503" i="1"/>
  <c r="O4089" i="1"/>
  <c r="O3931" i="1"/>
  <c r="O3417" i="1"/>
  <c r="O3286" i="1"/>
  <c r="O1513" i="1"/>
  <c r="O3762" i="1"/>
  <c r="O2302" i="1"/>
  <c r="O2251" i="1"/>
  <c r="O1934" i="1"/>
  <c r="O1935" i="1"/>
  <c r="O2252" i="1"/>
  <c r="O1872" i="1"/>
  <c r="O1746" i="1"/>
  <c r="O2715" i="1"/>
  <c r="O2762" i="1"/>
  <c r="O3003" i="1"/>
  <c r="O574" i="1"/>
  <c r="O2168" i="1"/>
  <c r="O1796" i="1"/>
  <c r="O1424" i="1"/>
  <c r="O1553" i="1"/>
  <c r="O2357" i="1"/>
  <c r="O1873" i="1"/>
  <c r="O2576" i="1"/>
  <c r="O3100" i="1"/>
  <c r="O1772" i="1"/>
  <c r="O3644" i="1"/>
  <c r="O3707" i="1"/>
  <c r="O4071" i="1"/>
  <c r="O3608" i="1"/>
  <c r="O3638" i="1"/>
  <c r="O3334" i="1"/>
  <c r="O3440" i="1"/>
  <c r="O3288" i="1"/>
  <c r="O3792" i="1"/>
  <c r="O3722" i="1"/>
  <c r="O3152" i="1"/>
  <c r="O1960" i="1"/>
  <c r="O3647" i="1"/>
  <c r="O3506" i="1"/>
  <c r="O3974" i="1"/>
  <c r="O2905" i="1"/>
  <c r="O3825" i="1"/>
  <c r="O3466" i="1"/>
  <c r="O3165" i="1"/>
  <c r="O4049" i="1"/>
  <c r="O3256" i="1"/>
  <c r="O3654" i="1"/>
  <c r="O4033" i="1"/>
  <c r="O2449" i="1"/>
  <c r="O3668" i="1"/>
  <c r="O3123" i="1"/>
  <c r="O2971" i="1"/>
  <c r="O4087" i="1"/>
  <c r="O3385" i="1"/>
  <c r="O3753" i="1"/>
  <c r="O3223" i="1"/>
  <c r="O2392" i="1"/>
  <c r="O3377" i="1"/>
  <c r="O1961" i="1"/>
  <c r="O3562" i="1"/>
  <c r="O2585" i="1"/>
  <c r="O3648" i="1"/>
  <c r="O3186" i="1"/>
  <c r="O3153" i="1"/>
  <c r="O2873" i="1"/>
  <c r="O3211" i="1"/>
  <c r="O3342" i="1"/>
  <c r="O1692" i="1"/>
  <c r="O2828" i="1"/>
  <c r="O4003" i="1"/>
  <c r="O3799" i="1"/>
  <c r="O3909" i="1"/>
  <c r="O4072" i="1"/>
  <c r="O3958" i="1"/>
  <c r="O3480" i="1"/>
  <c r="O2933" i="1"/>
  <c r="O2559" i="1"/>
  <c r="O2494" i="1"/>
  <c r="O2866" i="1"/>
  <c r="O3442" i="1"/>
  <c r="O2941" i="1"/>
  <c r="O2184" i="1"/>
  <c r="O3896" i="1"/>
  <c r="O1693" i="1"/>
  <c r="O2133" i="1"/>
  <c r="O2586" i="1"/>
  <c r="O3062" i="1"/>
  <c r="O2704" i="1"/>
  <c r="O2185" i="1"/>
  <c r="O2976" i="1"/>
  <c r="O1962" i="1"/>
  <c r="O2253" i="1"/>
  <c r="O2235" i="1"/>
  <c r="O2837" i="1"/>
  <c r="O2429" i="1"/>
  <c r="O1936" i="1"/>
  <c r="O3192" i="1"/>
  <c r="O2219" i="1"/>
  <c r="O3407" i="1"/>
  <c r="O1983" i="1"/>
  <c r="O3855" i="1"/>
  <c r="O2004" i="1"/>
  <c r="O1874" i="1"/>
  <c r="O3124" i="1"/>
  <c r="O2763" i="1"/>
  <c r="O3166" i="1"/>
  <c r="O3053" i="1"/>
  <c r="O3690" i="1"/>
  <c r="O2734" i="1"/>
  <c r="O2402" i="1"/>
  <c r="O3959" i="1"/>
  <c r="O3090" i="1"/>
  <c r="O4017" i="1"/>
  <c r="O3330" i="1"/>
  <c r="O2664" i="1"/>
  <c r="O3295" i="1"/>
  <c r="O2335" i="1"/>
  <c r="O2527" i="1"/>
  <c r="O3609" i="1"/>
  <c r="O1591" i="1"/>
  <c r="O3054" i="1"/>
  <c r="O2665" i="1"/>
  <c r="O2998" i="1"/>
  <c r="O2800" i="1"/>
  <c r="O1148" i="1"/>
  <c r="O1241" i="1"/>
  <c r="O2236" i="1"/>
  <c r="O1149" i="1"/>
  <c r="O1242" i="1"/>
  <c r="O4082" i="1"/>
  <c r="O3798" i="1"/>
  <c r="O3810" i="1"/>
  <c r="O3888" i="1"/>
  <c r="O3457" i="1"/>
  <c r="O3812" i="1"/>
  <c r="O2117" i="1"/>
  <c r="O2790" i="1"/>
  <c r="O3800" i="1"/>
  <c r="O4044" i="1"/>
  <c r="O3521" i="1"/>
  <c r="O3592" i="1"/>
  <c r="O4009" i="1"/>
  <c r="O3928" i="1"/>
  <c r="O575" i="1"/>
  <c r="O576" i="1"/>
  <c r="O1514" i="1"/>
  <c r="O577" i="1"/>
  <c r="O578" i="1"/>
  <c r="O995" i="1"/>
  <c r="O579" i="1"/>
  <c r="O1473" i="1"/>
  <c r="O580" i="1"/>
  <c r="O581" i="1"/>
  <c r="O1243" i="1"/>
  <c r="O582" i="1"/>
  <c r="O583" i="1"/>
  <c r="O996" i="1"/>
  <c r="O997" i="1"/>
  <c r="O584" i="1"/>
  <c r="O585" i="1"/>
  <c r="O586" i="1"/>
  <c r="O2044" i="1"/>
  <c r="O587" i="1"/>
  <c r="O588" i="1"/>
  <c r="O1244" i="1"/>
  <c r="O589" i="1"/>
  <c r="O590" i="1"/>
  <c r="O591" i="1"/>
  <c r="O2545" i="1"/>
  <c r="O1797" i="1"/>
  <c r="O1245" i="1"/>
  <c r="O592" i="1"/>
  <c r="O1150" i="1"/>
  <c r="O593" i="1"/>
  <c r="O1367" i="1"/>
  <c r="O998" i="1"/>
  <c r="O594" i="1"/>
  <c r="O595" i="1"/>
  <c r="O1515" i="1"/>
  <c r="O596" i="1"/>
  <c r="O597" i="1"/>
  <c r="O598" i="1"/>
  <c r="O999" i="1"/>
  <c r="O2237" i="1"/>
  <c r="O1151" i="1"/>
  <c r="O1617" i="1"/>
  <c r="O599" i="1"/>
  <c r="O1875" i="1"/>
  <c r="O600" i="1"/>
  <c r="O2005" i="1"/>
  <c r="O1656" i="1"/>
  <c r="O1000" i="1"/>
  <c r="O601" i="1"/>
  <c r="O1001" i="1"/>
  <c r="O602" i="1"/>
  <c r="O1002" i="1"/>
  <c r="O603" i="1"/>
  <c r="O604" i="1"/>
  <c r="O605" i="1"/>
  <c r="O606" i="1"/>
  <c r="O607" i="1"/>
  <c r="O608" i="1"/>
  <c r="O609" i="1"/>
  <c r="O1368" i="1"/>
  <c r="O1003" i="1"/>
  <c r="O1369" i="1"/>
  <c r="O610" i="1"/>
  <c r="O2072" i="1"/>
  <c r="O2186" i="1"/>
  <c r="O3045" i="1"/>
  <c r="O1004" i="1"/>
  <c r="O1657" i="1"/>
  <c r="O611" i="1"/>
  <c r="O1316" i="1"/>
  <c r="O612" i="1"/>
  <c r="O1005" i="1"/>
  <c r="O1694" i="1"/>
  <c r="O1554" i="1"/>
  <c r="O613" i="1"/>
  <c r="O614" i="1"/>
  <c r="O615" i="1"/>
  <c r="O616" i="1"/>
  <c r="O2577" i="1"/>
  <c r="O617" i="1"/>
  <c r="O618" i="1"/>
  <c r="O619" i="1"/>
  <c r="O1555" i="1"/>
  <c r="O620" i="1"/>
  <c r="O621" i="1"/>
  <c r="O622" i="1"/>
  <c r="O623" i="1"/>
  <c r="O2460" i="1"/>
  <c r="O1006" i="1"/>
  <c r="O624" i="1"/>
  <c r="O625" i="1"/>
  <c r="O626" i="1"/>
  <c r="O1007" i="1"/>
  <c r="O2169" i="1"/>
  <c r="O1008" i="1"/>
  <c r="O627" i="1"/>
  <c r="O1009" i="1"/>
  <c r="O628" i="1"/>
  <c r="O629" i="1"/>
  <c r="O3322" i="1"/>
  <c r="O3877" i="1"/>
  <c r="O3945" i="1"/>
  <c r="O2735" i="1"/>
  <c r="O3365" i="1"/>
  <c r="O3343" i="1"/>
  <c r="O3481" i="1"/>
  <c r="O1658" i="1"/>
  <c r="O3490" i="1"/>
  <c r="O3673" i="1"/>
  <c r="O3519" i="1"/>
  <c r="O1937" i="1"/>
  <c r="O2980" i="1"/>
  <c r="O3912" i="1"/>
  <c r="O1773" i="1"/>
  <c r="O2640" i="1"/>
  <c r="O3816" i="1"/>
  <c r="O3077" i="1"/>
  <c r="O3880" i="1"/>
  <c r="O3358" i="1"/>
  <c r="O3303" i="1"/>
  <c r="O2748" i="1"/>
  <c r="O2546" i="1"/>
  <c r="O2516" i="1"/>
  <c r="O2187" i="1"/>
  <c r="O2578" i="1"/>
  <c r="O2150" i="1"/>
  <c r="O2506" i="1"/>
  <c r="O2238" i="1"/>
  <c r="O2059" i="1"/>
  <c r="O1821" i="1"/>
  <c r="O3459" i="1"/>
  <c r="O2461" i="1"/>
  <c r="O3021" i="1"/>
  <c r="O2609" i="1"/>
  <c r="O2754" i="1"/>
  <c r="O2201" i="1"/>
  <c r="O3460" i="1"/>
  <c r="O1618" i="1"/>
  <c r="O2462" i="1"/>
  <c r="O2959" i="1"/>
  <c r="O2060" i="1"/>
  <c r="O2188" i="1"/>
  <c r="O2906" i="1"/>
  <c r="O2479" i="1"/>
  <c r="O1938" i="1"/>
  <c r="O2294" i="1"/>
  <c r="O2724" i="1"/>
  <c r="O2988" i="1"/>
  <c r="O1798" i="1"/>
  <c r="O1747" i="1"/>
  <c r="O1899" i="1"/>
  <c r="O3840" i="1"/>
  <c r="O2295" i="1"/>
  <c r="O2442" i="1"/>
  <c r="O3144" i="1"/>
  <c r="O2960" i="1"/>
  <c r="O2096" i="1"/>
  <c r="O3337" i="1"/>
  <c r="O1876" i="1"/>
  <c r="O1516" i="1"/>
  <c r="O1246" i="1"/>
  <c r="O630" i="1"/>
  <c r="O631" i="1"/>
  <c r="O632" i="1"/>
  <c r="O1010" i="1"/>
  <c r="O633" i="1"/>
  <c r="O634" i="1"/>
  <c r="O2073" i="1"/>
  <c r="O1152" i="1"/>
  <c r="O635" i="1"/>
  <c r="O636" i="1"/>
  <c r="O637" i="1"/>
  <c r="O1425" i="1"/>
  <c r="O2045" i="1"/>
  <c r="O638" i="1"/>
  <c r="O2430" i="1"/>
  <c r="O639" i="1"/>
  <c r="O1153" i="1"/>
  <c r="O640" i="1"/>
  <c r="O3653" i="1"/>
  <c r="O3068" i="1"/>
  <c r="O2296" i="1"/>
  <c r="O3331" i="1"/>
  <c r="O3366" i="1"/>
  <c r="O3006" i="1"/>
  <c r="O2942" i="1"/>
  <c r="O2989" i="1"/>
  <c r="O3218" i="1"/>
  <c r="O3240" i="1"/>
  <c r="O3015" i="1"/>
  <c r="O3083" i="1"/>
  <c r="O3403" i="1"/>
  <c r="O2547" i="1"/>
  <c r="O3803" i="1"/>
  <c r="O1011" i="1"/>
  <c r="O2170" i="1"/>
  <c r="O3807" i="1"/>
  <c r="O3529" i="1"/>
  <c r="O2694" i="1"/>
  <c r="O2934" i="1"/>
  <c r="O1963" i="1"/>
  <c r="O1695" i="1"/>
  <c r="O3133" i="1"/>
  <c r="O2965" i="1"/>
  <c r="O2966" i="1"/>
  <c r="O3296" i="1"/>
  <c r="O3245" i="1"/>
  <c r="O2431" i="1"/>
  <c r="O3291" i="1"/>
  <c r="O2943" i="1"/>
  <c r="O2829" i="1"/>
  <c r="O2641" i="1"/>
  <c r="O2923" i="1"/>
  <c r="O2587" i="1"/>
  <c r="O2006" i="1"/>
  <c r="O2189" i="1"/>
  <c r="O2315" i="1"/>
  <c r="O2074" i="1"/>
  <c r="O2766" i="1"/>
  <c r="O641" i="1"/>
  <c r="O1247" i="1"/>
  <c r="O642" i="1"/>
  <c r="O643" i="1"/>
  <c r="O1248" i="1"/>
  <c r="O644" i="1"/>
  <c r="O1317" i="1"/>
  <c r="O1154" i="1"/>
  <c r="O1370" i="1"/>
  <c r="O1155" i="1"/>
  <c r="O1517" i="1"/>
  <c r="O645" i="1"/>
  <c r="O646" i="1"/>
  <c r="O647" i="1"/>
  <c r="O648" i="1"/>
  <c r="O649" i="1"/>
  <c r="O650" i="1"/>
  <c r="O651" i="1"/>
  <c r="O1556" i="1"/>
  <c r="O1156" i="1"/>
  <c r="O1822" i="1"/>
  <c r="O652" i="1"/>
  <c r="O653" i="1"/>
  <c r="O654" i="1"/>
  <c r="O1157" i="1"/>
  <c r="O655" i="1"/>
  <c r="O2267" i="1"/>
  <c r="O1518" i="1"/>
  <c r="O656" i="1"/>
  <c r="O657" i="1"/>
  <c r="O1012" i="1"/>
  <c r="O1158" i="1"/>
  <c r="O658" i="1"/>
  <c r="O659" i="1"/>
  <c r="O2507" i="1"/>
  <c r="O3435" i="1"/>
  <c r="O1249" i="1"/>
  <c r="O2239" i="1"/>
  <c r="O1250" i="1"/>
  <c r="O2892" i="1"/>
  <c r="O2849" i="1"/>
  <c r="O3962" i="1"/>
  <c r="O2480" i="1"/>
  <c r="O3824" i="1"/>
  <c r="O4067" i="1"/>
  <c r="O3629" i="1"/>
  <c r="O3934" i="1"/>
  <c r="O3781" i="1"/>
  <c r="O4065" i="1"/>
  <c r="O3932" i="1"/>
  <c r="O4105" i="1"/>
  <c r="O3769" i="1"/>
  <c r="O3382" i="1"/>
  <c r="O3565" i="1"/>
  <c r="O2874" i="1"/>
  <c r="O3901" i="1"/>
  <c r="O3034" i="1"/>
  <c r="O3740" i="1"/>
  <c r="O2517" i="1"/>
  <c r="O4053" i="1"/>
  <c r="O3838" i="1"/>
  <c r="O2548" i="1"/>
  <c r="O2622" i="1"/>
  <c r="O4068" i="1"/>
  <c r="O2344" i="1"/>
  <c r="O2736" i="1"/>
  <c r="O2118" i="1"/>
  <c r="O2097" i="1"/>
  <c r="O3275" i="1"/>
  <c r="O2812" i="1"/>
  <c r="O3850" i="1"/>
  <c r="O2358" i="1"/>
  <c r="O3779" i="1"/>
  <c r="O2134" i="1"/>
  <c r="O3598" i="1"/>
  <c r="O2512" i="1"/>
  <c r="O2046" i="1"/>
  <c r="O1659" i="1"/>
  <c r="O1774" i="1"/>
  <c r="O2821" i="1"/>
  <c r="O1013" i="1"/>
  <c r="O660" i="1"/>
  <c r="O4107" i="1"/>
  <c r="O2560" i="1"/>
  <c r="O2573" i="1"/>
  <c r="O3977" i="1"/>
  <c r="O1014" i="1"/>
  <c r="O1318" i="1"/>
  <c r="O1319" i="1"/>
  <c r="O1660" i="1"/>
  <c r="O3155" i="1"/>
  <c r="O2075" i="1"/>
  <c r="O3219" i="1"/>
  <c r="O1159" i="1"/>
  <c r="O2813" i="1"/>
  <c r="O3767" i="1"/>
  <c r="O3201" i="1"/>
  <c r="O1251" i="1"/>
  <c r="O2303" i="1"/>
  <c r="O1015" i="1"/>
  <c r="O3148" i="1"/>
  <c r="O3830" i="1"/>
  <c r="O3827" i="1"/>
  <c r="O3784" i="1"/>
  <c r="O3026" i="1"/>
  <c r="O3743" i="1"/>
  <c r="O2443" i="1"/>
  <c r="O2463" i="1"/>
  <c r="O2135" i="1"/>
  <c r="O2680" i="1"/>
  <c r="O2749" i="1"/>
  <c r="O2859" i="1"/>
  <c r="O3581" i="1"/>
  <c r="O3839" i="1"/>
  <c r="O2518" i="1"/>
  <c r="O2171" i="1"/>
  <c r="O2882" i="1"/>
  <c r="O2202" i="1"/>
  <c r="O1320" i="1"/>
  <c r="O1557" i="1"/>
  <c r="O1160" i="1"/>
  <c r="O2464" i="1"/>
  <c r="O1016" i="1"/>
  <c r="O2021" i="1"/>
  <c r="O661" i="1"/>
  <c r="O662" i="1"/>
  <c r="O663" i="1"/>
  <c r="O1161" i="1"/>
  <c r="O664" i="1"/>
  <c r="O3451" i="1"/>
  <c r="O1017" i="1"/>
  <c r="O1018" i="1"/>
  <c r="O1019" i="1"/>
  <c r="O665" i="1"/>
  <c r="O1162" i="1"/>
  <c r="O2875" i="1"/>
  <c r="O3232" i="1"/>
  <c r="O1020" i="1"/>
  <c r="O666" i="1"/>
  <c r="O1163" i="1"/>
  <c r="O2403" i="1"/>
  <c r="O2886" i="1"/>
  <c r="O3975" i="1"/>
  <c r="O2220" i="1"/>
  <c r="O2473" i="1"/>
  <c r="O3963" i="1"/>
  <c r="O3898" i="1"/>
  <c r="O3992" i="1"/>
  <c r="O4004" i="1"/>
  <c r="O4052" i="1"/>
  <c r="O2972" i="1"/>
  <c r="O3349" i="1"/>
  <c r="O4086" i="1"/>
  <c r="O3903" i="1"/>
  <c r="O3929" i="1"/>
  <c r="O3620" i="1"/>
  <c r="O3910" i="1"/>
  <c r="O3793" i="1"/>
  <c r="O3289" i="1"/>
  <c r="O3906" i="1"/>
  <c r="O3577" i="1"/>
  <c r="O3657" i="1"/>
  <c r="O3759" i="1"/>
  <c r="O3354" i="1"/>
  <c r="O4016" i="1"/>
  <c r="O4062" i="1"/>
  <c r="O4000" i="1"/>
  <c r="O3913" i="1"/>
  <c r="O3408" i="1"/>
  <c r="O3989" i="1"/>
  <c r="O3923" i="1"/>
  <c r="O3701" i="1"/>
  <c r="O4008" i="1"/>
  <c r="O3846" i="1"/>
  <c r="O3359" i="1"/>
  <c r="O3516" i="1"/>
  <c r="O4036" i="1"/>
  <c r="O3367" i="1"/>
  <c r="O3035" i="1"/>
  <c r="O1619" i="1"/>
  <c r="O1021" i="1"/>
  <c r="O1984" i="1"/>
  <c r="O667" i="1"/>
  <c r="O2061" i="1"/>
  <c r="O2513" i="1"/>
  <c r="O2047" i="1"/>
  <c r="O1371" i="1"/>
  <c r="O1164" i="1"/>
  <c r="O1321" i="1"/>
  <c r="O668" i="1"/>
  <c r="O669" i="1"/>
  <c r="O1877" i="1"/>
  <c r="O1725" i="1"/>
  <c r="O670" i="1"/>
  <c r="O1558" i="1"/>
  <c r="O2203" i="1"/>
  <c r="O671" i="1"/>
  <c r="O1559" i="1"/>
  <c r="O1322" i="1"/>
  <c r="O672" i="1"/>
  <c r="O1022" i="1"/>
  <c r="O1023" i="1"/>
  <c r="O1252" i="1"/>
  <c r="O1165" i="1"/>
  <c r="O673" i="1"/>
  <c r="O1323" i="1"/>
  <c r="O1024" i="1"/>
  <c r="O2204" i="1"/>
  <c r="O674" i="1"/>
  <c r="O2627" i="1"/>
  <c r="O675" i="1"/>
  <c r="O676" i="1"/>
  <c r="O677" i="1"/>
  <c r="O1919" i="1"/>
  <c r="O1426" i="1"/>
  <c r="O2537" i="1"/>
  <c r="O678" i="1"/>
  <c r="O2450" i="1"/>
  <c r="O1166" i="1"/>
  <c r="O679" i="1"/>
  <c r="O2413" i="1"/>
  <c r="O2345" i="1"/>
  <c r="O2324" i="1"/>
  <c r="O3452" i="1"/>
  <c r="O3261" i="1"/>
  <c r="O2899" i="1"/>
  <c r="O2346" i="1"/>
  <c r="O2673" i="1"/>
  <c r="O2917" i="1"/>
  <c r="O2944" i="1"/>
  <c r="O2674" i="1"/>
  <c r="O2695" i="1"/>
  <c r="O3682" i="1"/>
  <c r="O1253" i="1"/>
  <c r="O2062" i="1"/>
  <c r="O2205" i="1"/>
  <c r="O3517" i="1"/>
  <c r="O3241" i="1"/>
  <c r="O3328" i="1"/>
  <c r="O2414" i="1"/>
  <c r="O2022" i="1"/>
  <c r="O2920" i="1"/>
  <c r="O3727" i="1"/>
  <c r="O2325" i="1"/>
  <c r="O1823" i="1"/>
  <c r="O2993" i="1"/>
  <c r="O3378" i="1"/>
  <c r="O3177" i="1"/>
  <c r="O2791" i="1"/>
  <c r="O2838" i="1"/>
  <c r="O3626" i="1"/>
  <c r="O3317" i="1"/>
  <c r="O3022" i="1"/>
  <c r="O2538" i="1"/>
  <c r="O1964" i="1"/>
  <c r="O3141" i="1"/>
  <c r="O2098" i="1"/>
  <c r="O3664" i="1"/>
  <c r="O3265" i="1"/>
  <c r="O1620" i="1"/>
  <c r="O2254" i="1"/>
  <c r="O3344" i="1"/>
  <c r="O1372" i="1"/>
  <c r="O2076" i="1"/>
  <c r="O2928" i="1"/>
  <c r="O2696" i="1"/>
  <c r="O2755" i="1"/>
  <c r="O3595" i="1"/>
  <c r="O2830" i="1"/>
  <c r="O2911" i="1"/>
  <c r="O2981" i="1"/>
  <c r="O2887" i="1"/>
  <c r="O2894" i="1"/>
  <c r="O2432" i="1"/>
  <c r="O2610" i="1"/>
  <c r="O1847" i="1"/>
  <c r="O2151" i="1"/>
  <c r="O2756" i="1"/>
  <c r="O3075" i="1"/>
  <c r="O2807" i="1"/>
  <c r="O680" i="1"/>
  <c r="O681" i="1"/>
  <c r="O682" i="1"/>
  <c r="O1025" i="1"/>
  <c r="O2750" i="1"/>
  <c r="O683" i="1"/>
  <c r="O684" i="1"/>
  <c r="O1254" i="1"/>
  <c r="O685" i="1"/>
  <c r="O1661" i="1"/>
  <c r="O686" i="1"/>
  <c r="O1324" i="1"/>
  <c r="O687" i="1"/>
  <c r="O1799" i="1"/>
  <c r="O1662" i="1"/>
  <c r="O1427" i="1"/>
  <c r="O3469" i="1"/>
  <c r="O688" i="1"/>
  <c r="O1026" i="1"/>
  <c r="O1621" i="1"/>
  <c r="O1255" i="1"/>
  <c r="O1167" i="1"/>
  <c r="O1027" i="1"/>
  <c r="O1168" i="1"/>
  <c r="O689" i="1"/>
  <c r="O1169" i="1"/>
  <c r="O1878" i="1"/>
  <c r="O3379" i="1"/>
  <c r="O1474" i="1"/>
  <c r="O2077" i="1"/>
  <c r="O1848" i="1"/>
  <c r="O690" i="1"/>
  <c r="O2221" i="1"/>
  <c r="O1622" i="1"/>
  <c r="O691" i="1"/>
  <c r="O692" i="1"/>
  <c r="O2007" i="1"/>
  <c r="O1256" i="1"/>
  <c r="O1028" i="1"/>
  <c r="O2867" i="1"/>
  <c r="O693" i="1"/>
  <c r="O1592" i="1"/>
  <c r="O2623" i="1"/>
  <c r="O1475" i="1"/>
  <c r="O1373" i="1"/>
  <c r="O694" i="1"/>
  <c r="O695" i="1"/>
  <c r="O696" i="1"/>
  <c r="O2326" i="1"/>
  <c r="O1029" i="1"/>
  <c r="O1623" i="1"/>
  <c r="O1879" i="1"/>
  <c r="O1030" i="1"/>
  <c r="O697" i="1"/>
  <c r="O1031" i="1"/>
  <c r="O1985" i="1"/>
  <c r="O1920" i="1"/>
  <c r="O1696" i="1"/>
  <c r="O698" i="1"/>
  <c r="O2999" i="1"/>
  <c r="O699" i="1"/>
  <c r="O1032" i="1"/>
  <c r="O1170" i="1"/>
  <c r="O1257" i="1"/>
  <c r="O1986" i="1"/>
  <c r="O1939" i="1"/>
  <c r="O700" i="1"/>
  <c r="O1624" i="1"/>
  <c r="O1033" i="1"/>
  <c r="O701" i="1"/>
  <c r="O2008" i="1"/>
  <c r="O2666" i="1"/>
  <c r="O702" i="1"/>
  <c r="O703" i="1"/>
  <c r="O1965" i="1"/>
  <c r="O1428" i="1"/>
  <c r="O1800" i="1"/>
  <c r="O2433" i="1"/>
  <c r="O1171" i="1"/>
  <c r="O2023" i="1"/>
  <c r="O1374" i="1"/>
  <c r="O1880" i="1"/>
  <c r="O1663" i="1"/>
  <c r="O3921" i="1"/>
  <c r="O4011" i="1"/>
  <c r="O3048" i="1"/>
  <c r="O2742" i="1"/>
  <c r="O2255" i="1"/>
  <c r="O3513" i="1"/>
  <c r="O3630" i="1"/>
  <c r="O2119" i="1"/>
  <c r="O2977" i="1"/>
  <c r="O2814" i="1"/>
  <c r="O2868" i="1"/>
  <c r="O3039" i="1"/>
  <c r="O2415" i="1"/>
  <c r="O2681" i="1"/>
  <c r="O3136" i="1"/>
  <c r="O3546" i="1"/>
  <c r="O2883" i="1"/>
  <c r="O704" i="1"/>
  <c r="O4007" i="1"/>
  <c r="O705" i="1"/>
  <c r="O1325" i="1"/>
  <c r="O706" i="1"/>
  <c r="O707" i="1"/>
  <c r="O2347" i="1"/>
  <c r="O1034" i="1"/>
  <c r="O1035" i="1"/>
  <c r="O708" i="1"/>
  <c r="O2372" i="1"/>
  <c r="O2593" i="1"/>
  <c r="O2048" i="1"/>
  <c r="O709" i="1"/>
  <c r="O2136" i="1"/>
  <c r="O2495" i="1"/>
  <c r="O1697" i="1"/>
  <c r="O710" i="1"/>
  <c r="O711" i="1"/>
  <c r="O712" i="1"/>
  <c r="O3409" i="1"/>
  <c r="O2474" i="1"/>
  <c r="O3723" i="1"/>
  <c r="O3345" i="1"/>
  <c r="O2642" i="1"/>
  <c r="O3749" i="1"/>
  <c r="O3427" i="1"/>
  <c r="O3199" i="1"/>
  <c r="O2667" i="1"/>
  <c r="O3501" i="1"/>
  <c r="O3091" i="1"/>
  <c r="O2815" i="1"/>
  <c r="O3675" i="1"/>
  <c r="O3389" i="1"/>
  <c r="O3627" i="1"/>
  <c r="O1429" i="1"/>
  <c r="O3142" i="1"/>
  <c r="O2359" i="1"/>
  <c r="O3386" i="1"/>
  <c r="O3110" i="1"/>
  <c r="O3401" i="1"/>
  <c r="O3390" i="1"/>
  <c r="O4100" i="1"/>
  <c r="O3957" i="1"/>
  <c r="O3786" i="1"/>
  <c r="O2948" i="1"/>
  <c r="O3973" i="1"/>
  <c r="O2373" i="1"/>
  <c r="O4006" i="1"/>
  <c r="O3713" i="1"/>
  <c r="O3679" i="1"/>
  <c r="O3078" i="1"/>
  <c r="O2374" i="1"/>
  <c r="O2568" i="1"/>
  <c r="O3854" i="1"/>
  <c r="O4048" i="1"/>
  <c r="O3732" i="1"/>
  <c r="O4041" i="1"/>
  <c r="O2657" i="1"/>
  <c r="O1987" i="1"/>
  <c r="O3943" i="1"/>
  <c r="O3593" i="1"/>
  <c r="O3063" i="1"/>
  <c r="O4028" i="1"/>
  <c r="O3801" i="1"/>
  <c r="O3670" i="1"/>
  <c r="O2434" i="1"/>
  <c r="O3064" i="1"/>
  <c r="O3985" i="1"/>
  <c r="O2907" i="1"/>
  <c r="O1849" i="1"/>
  <c r="O3332" i="1"/>
  <c r="O3853" i="1"/>
  <c r="O3978" i="1"/>
  <c r="O3160" i="1"/>
  <c r="O3674" i="1"/>
  <c r="O3946" i="1"/>
  <c r="O3270" i="1"/>
  <c r="O3892" i="1"/>
  <c r="O3561" i="1"/>
  <c r="O3410" i="1"/>
  <c r="O3720" i="1"/>
  <c r="O2190" i="1"/>
  <c r="O3790" i="1"/>
  <c r="O3590" i="1"/>
  <c r="O2539" i="1"/>
  <c r="O4045" i="1"/>
  <c r="O3655" i="1"/>
  <c r="O4001" i="1"/>
  <c r="O2737" i="1"/>
  <c r="O2611" i="1"/>
  <c r="O2528" i="1"/>
  <c r="O3297" i="1"/>
  <c r="O4088" i="1"/>
  <c r="O3970" i="1"/>
  <c r="O3996" i="1"/>
  <c r="O2416" i="1"/>
  <c r="O2375" i="1"/>
  <c r="O3935" i="1"/>
  <c r="O3098" i="1"/>
  <c r="O3692" i="1"/>
  <c r="O2757" i="1"/>
  <c r="O3868" i="1"/>
  <c r="O3808" i="1"/>
  <c r="O3418" i="1"/>
  <c r="O3847" i="1"/>
  <c r="O2206" i="1"/>
  <c r="O3651" i="1"/>
  <c r="O3224" i="1"/>
  <c r="O2120" i="1"/>
  <c r="O2268" i="1"/>
  <c r="O1326" i="1"/>
  <c r="O1172" i="1"/>
  <c r="O713" i="1"/>
  <c r="O714" i="1"/>
  <c r="O715" i="1"/>
  <c r="O716" i="1"/>
  <c r="O717" i="1"/>
  <c r="O1940" i="1"/>
  <c r="O1801" i="1"/>
  <c r="O718" i="1"/>
  <c r="O3530" i="1"/>
  <c r="O2063" i="1"/>
  <c r="O3665" i="1"/>
  <c r="O1036" i="1"/>
  <c r="O4022" i="1"/>
  <c r="O1593" i="1"/>
  <c r="O1560" i="1"/>
  <c r="O1476" i="1"/>
  <c r="O1802" i="1"/>
  <c r="O3571" i="1"/>
  <c r="O719" i="1"/>
  <c r="O2121" i="1"/>
  <c r="O1037" i="1"/>
  <c r="O2540" i="1"/>
  <c r="O2612" i="1"/>
  <c r="O1375" i="1"/>
  <c r="O1327" i="1"/>
  <c r="O3760" i="1"/>
  <c r="O1850" i="1"/>
  <c r="O2816" i="1"/>
  <c r="O720" i="1"/>
  <c r="O1258" i="1"/>
  <c r="O1966" i="1"/>
  <c r="O2099" i="1"/>
  <c r="O1259" i="1"/>
  <c r="O1430" i="1"/>
  <c r="O1431" i="1"/>
  <c r="O3462" i="1"/>
  <c r="O3768" i="1"/>
  <c r="O2256" i="1"/>
  <c r="O2481" i="1"/>
  <c r="O2327" i="1"/>
  <c r="O1038" i="1"/>
  <c r="O1260" i="1"/>
  <c r="O2257" i="1"/>
  <c r="O2697" i="1"/>
  <c r="O2709" i="1"/>
  <c r="O1726" i="1"/>
  <c r="O2725" i="1"/>
  <c r="O1748" i="1"/>
  <c r="O3494" i="1"/>
  <c r="O1039" i="1"/>
  <c r="O2482" i="1"/>
  <c r="O2929" i="1"/>
  <c r="O1173" i="1"/>
  <c r="O3613" i="1"/>
  <c r="O1040" i="1"/>
  <c r="O3522" i="1"/>
  <c r="O1041" i="1"/>
  <c r="O3419" i="1"/>
  <c r="O2009" i="1"/>
  <c r="O3326" i="1"/>
  <c r="O721" i="1"/>
  <c r="O1749" i="1"/>
  <c r="O1921" i="1"/>
  <c r="O722" i="1"/>
  <c r="O2643" i="1"/>
  <c r="O723" i="1"/>
  <c r="O1432" i="1"/>
  <c r="O1042" i="1"/>
  <c r="O1433" i="1"/>
  <c r="O4079" i="1"/>
  <c r="O1043" i="1"/>
  <c r="O724" i="1"/>
  <c r="O2404" i="1"/>
  <c r="O725" i="1"/>
  <c r="O3865" i="1"/>
  <c r="O1044" i="1"/>
  <c r="O1851" i="1"/>
  <c r="O2122" i="1"/>
  <c r="O1045" i="1"/>
  <c r="O2024" i="1"/>
  <c r="O1625" i="1"/>
  <c r="O1519" i="1"/>
  <c r="O2123" i="1"/>
  <c r="O1261" i="1"/>
  <c r="O726" i="1"/>
  <c r="O2994" i="1"/>
  <c r="O1376" i="1"/>
  <c r="O1698" i="1"/>
  <c r="O1174" i="1"/>
  <c r="O727" i="1"/>
  <c r="O3589" i="1"/>
  <c r="O728" i="1"/>
  <c r="O3415" i="1"/>
  <c r="O3948" i="1"/>
  <c r="O2900" i="1"/>
  <c r="O2541" i="1"/>
  <c r="O3173" i="1"/>
  <c r="O3167" i="1"/>
  <c r="O2895" i="1"/>
  <c r="O3718" i="1"/>
  <c r="O3614" i="1"/>
  <c r="O3700" i="1"/>
  <c r="O3443" i="1"/>
  <c r="O3233" i="1"/>
  <c r="O3449" i="1"/>
  <c r="O2767" i="1"/>
  <c r="O3318" i="1"/>
  <c r="O2817" i="1"/>
  <c r="O3387" i="1"/>
  <c r="O3836" i="1"/>
  <c r="O2982" i="1"/>
  <c r="O2508" i="1"/>
  <c r="O4046" i="1"/>
  <c r="O3156" i="1"/>
  <c r="O3072" i="1"/>
  <c r="O3642" i="1"/>
  <c r="O2869" i="1"/>
  <c r="O3596" i="1"/>
  <c r="O2888" i="1"/>
  <c r="O3730" i="1"/>
  <c r="O3065" i="1"/>
  <c r="O3434" i="1"/>
  <c r="O2843" i="1"/>
  <c r="O3040" i="1"/>
  <c r="O2961" i="1"/>
  <c r="O3346" i="1"/>
  <c r="O2588" i="1"/>
  <c r="O2025" i="1"/>
  <c r="O3563" i="1"/>
  <c r="O3000" i="1"/>
  <c r="O3323" i="1"/>
  <c r="O2376" i="1"/>
  <c r="O3116" i="1"/>
  <c r="O3886" i="1"/>
  <c r="O1477" i="1"/>
  <c r="O3566" i="1"/>
  <c r="O729" i="1"/>
  <c r="O1520" i="1"/>
  <c r="O1377" i="1"/>
  <c r="O2124" i="1"/>
  <c r="O730" i="1"/>
  <c r="O2889" i="1"/>
  <c r="O2768" i="1"/>
  <c r="O2529" i="1"/>
  <c r="O1434" i="1"/>
  <c r="O3030" i="1"/>
  <c r="O731" i="1"/>
  <c r="O1046" i="1"/>
  <c r="O3055" i="1"/>
  <c r="O1727" i="1"/>
  <c r="O732" i="1"/>
  <c r="O1750" i="1"/>
  <c r="O733" i="1"/>
  <c r="O3036" i="1"/>
  <c r="O3468" i="1"/>
  <c r="O3802" i="1"/>
  <c r="O3283" i="1"/>
  <c r="O3993" i="1"/>
  <c r="O3458" i="1"/>
  <c r="O3547" i="1"/>
  <c r="O3833" i="1"/>
  <c r="O4021" i="1"/>
  <c r="O2901" i="1"/>
  <c r="O3484" i="1"/>
  <c r="O3834" i="1"/>
  <c r="O3950" i="1"/>
  <c r="O3895" i="1"/>
  <c r="O3375" i="1"/>
  <c r="O3204" i="1"/>
  <c r="O3250" i="1"/>
  <c r="O4013" i="1"/>
  <c r="O2952" i="1"/>
  <c r="O2644" i="1"/>
  <c r="O2743" i="1"/>
  <c r="O3686" i="1"/>
  <c r="O3967" i="1"/>
  <c r="O3175" i="1"/>
  <c r="O2792" i="1"/>
  <c r="O2688" i="1"/>
  <c r="O3599" i="1"/>
  <c r="O3404" i="1"/>
  <c r="O3922" i="1"/>
  <c r="O3966" i="1"/>
  <c r="O4032" i="1"/>
  <c r="O3266" i="1"/>
  <c r="O3645" i="1"/>
  <c r="O3229" i="1"/>
  <c r="O3805" i="1"/>
  <c r="O3873" i="1"/>
  <c r="O3754" i="1"/>
  <c r="O2850" i="1"/>
  <c r="O3981" i="1"/>
  <c r="O3843" i="1"/>
  <c r="O3168" i="1"/>
  <c r="O3863" i="1"/>
  <c r="O3601" i="1"/>
  <c r="O4005" i="1"/>
  <c r="O2860" i="1"/>
  <c r="O3207" i="1"/>
  <c r="O3969" i="1"/>
  <c r="O3881" i="1"/>
  <c r="O2172" i="1"/>
  <c r="O3874" i="1"/>
  <c r="O3017" i="1"/>
  <c r="O3709" i="1"/>
  <c r="O3999" i="1"/>
  <c r="O3574" i="1"/>
  <c r="O3300" i="1"/>
  <c r="O3870" i="1"/>
  <c r="O3202" i="1"/>
  <c r="O3149" i="1"/>
  <c r="O3467" i="1"/>
  <c r="O3738" i="1"/>
  <c r="O3917" i="1"/>
  <c r="O3145" i="1"/>
  <c r="O3750" i="1"/>
  <c r="O2921" i="1"/>
  <c r="O2967" i="1"/>
  <c r="O3920" i="1"/>
  <c r="O3453" i="1"/>
  <c r="O3926" i="1"/>
  <c r="O2912" i="1"/>
  <c r="O3560" i="1"/>
  <c r="O3573" i="1"/>
  <c r="O3150" i="1"/>
  <c r="O3683" i="1"/>
  <c r="O3004" i="1"/>
  <c r="O3631" i="1"/>
  <c r="O4023" i="1"/>
  <c r="O2451" i="1"/>
  <c r="O3242" i="1"/>
  <c r="O3587" i="1"/>
  <c r="O3916" i="1"/>
  <c r="O3125" i="1"/>
  <c r="O3815" i="1"/>
  <c r="O2304" i="1"/>
  <c r="O3101" i="1"/>
  <c r="O2222" i="1"/>
  <c r="O1852" i="1"/>
  <c r="O3726" i="1"/>
  <c r="O2336" i="1"/>
  <c r="O2348" i="1"/>
  <c r="O3027" i="1"/>
  <c r="O3580" i="1"/>
  <c r="O3820" i="1"/>
  <c r="O3327" i="1"/>
  <c r="O3430" i="1"/>
  <c r="O3420" i="1"/>
  <c r="O3773" i="1"/>
  <c r="O3007" i="1"/>
  <c r="O3925" i="1"/>
  <c r="O3431" i="1"/>
  <c r="O3161" i="1"/>
  <c r="O2579" i="1"/>
  <c r="O3450" i="1"/>
  <c r="O2207" i="1"/>
  <c r="O3672" i="1"/>
  <c r="O3193" i="1"/>
  <c r="O3126" i="1"/>
  <c r="O3073" i="1"/>
  <c r="O2870" i="1"/>
  <c r="O3463" i="1"/>
  <c r="O3852" i="1"/>
  <c r="O2596" i="1"/>
  <c r="O3127" i="1"/>
  <c r="O2191" i="1"/>
  <c r="O3134" i="1"/>
  <c r="O2192" i="1"/>
  <c r="O3307" i="1"/>
  <c r="O2689" i="1"/>
  <c r="O2793" i="1"/>
  <c r="O2078" i="1"/>
  <c r="O3751" i="1"/>
  <c r="O2435" i="1"/>
  <c r="O3169" i="1"/>
  <c r="O2645" i="1"/>
  <c r="O2822" i="1"/>
  <c r="O3557" i="1"/>
  <c r="O3621" i="1"/>
  <c r="O3355" i="1"/>
  <c r="O3567" i="1"/>
  <c r="O3531" i="1"/>
  <c r="O1803" i="1"/>
  <c r="O3197" i="1"/>
  <c r="O3918" i="1"/>
  <c r="O3758" i="1"/>
  <c r="O3437" i="1"/>
  <c r="O3308" i="1"/>
  <c r="O3635" i="1"/>
  <c r="O2658" i="1"/>
  <c r="O3478" i="1"/>
  <c r="O2297" i="1"/>
  <c r="O2851" i="1"/>
  <c r="O3088" i="1"/>
  <c r="O3582" i="1"/>
  <c r="O2794" i="1"/>
  <c r="O3356" i="1"/>
  <c r="O3535" i="1"/>
  <c r="O3568" i="1"/>
  <c r="O2818" i="1"/>
  <c r="O3246" i="1"/>
  <c r="O3041" i="1"/>
  <c r="O2781" i="1"/>
  <c r="O2995" i="1"/>
  <c r="O3821" i="1"/>
  <c r="O3447" i="1"/>
  <c r="O3787" i="1"/>
  <c r="O3591" i="1"/>
  <c r="O2594" i="1"/>
  <c r="O3736" i="1"/>
  <c r="O3271" i="1"/>
  <c r="O3154" i="1"/>
  <c r="O2597" i="1"/>
  <c r="O2483" i="1"/>
  <c r="O2574" i="1"/>
  <c r="O3551" i="1"/>
  <c r="O2902" i="1"/>
  <c r="O1824" i="1"/>
  <c r="O2569" i="1"/>
  <c r="O2990" i="1"/>
  <c r="O3370" i="1"/>
  <c r="O3225" i="1"/>
  <c r="O3757" i="1"/>
  <c r="O3772" i="1"/>
  <c r="O2280" i="1"/>
  <c r="O3046" i="1"/>
  <c r="O3309" i="1"/>
  <c r="O3464" i="1"/>
  <c r="O3391" i="1"/>
  <c r="O3031" i="1"/>
  <c r="O3687" i="1"/>
  <c r="O3070" i="1"/>
  <c r="O3102" i="1"/>
  <c r="O3425" i="1"/>
  <c r="O2913" i="1"/>
  <c r="O3884" i="1"/>
  <c r="O2903" i="1"/>
  <c r="O2698" i="1"/>
  <c r="O2223" i="1"/>
  <c r="O2949" i="1"/>
  <c r="O2519" i="1"/>
  <c r="O2598" i="1"/>
  <c r="O2935" i="1"/>
  <c r="O1922" i="1"/>
  <c r="O3564" i="1"/>
  <c r="O2769" i="1"/>
  <c r="O3862" i="1"/>
  <c r="O3336" i="1"/>
  <c r="O3964" i="1"/>
  <c r="O3092" i="1"/>
  <c r="O2393" i="1"/>
  <c r="O2258" i="1"/>
  <c r="O3869" i="1"/>
  <c r="O3176" i="1"/>
  <c r="O2710" i="1"/>
  <c r="O2405" i="1"/>
  <c r="O3428" i="1"/>
  <c r="O3961" i="1"/>
  <c r="O3372" i="1"/>
  <c r="O2436" i="1"/>
  <c r="O3405" i="1"/>
  <c r="O1804" i="1"/>
  <c r="O3619" i="1"/>
  <c r="O3018" i="1"/>
  <c r="O3533" i="1"/>
  <c r="O3357" i="1"/>
  <c r="O2668" i="1"/>
  <c r="O3871" i="1"/>
  <c r="O3433" i="1"/>
  <c r="O2064" i="1"/>
  <c r="O3731" i="1"/>
  <c r="O4040" i="1"/>
  <c r="O3537" i="1"/>
  <c r="O2936" i="1"/>
  <c r="O3146" i="1"/>
  <c r="O1775" i="1"/>
  <c r="O3184" i="1"/>
  <c r="O3128" i="1"/>
  <c r="O3194" i="1"/>
  <c r="O3857" i="1"/>
  <c r="O3883" i="1"/>
  <c r="O2738" i="1"/>
  <c r="O3680" i="1"/>
  <c r="O3383" i="1"/>
  <c r="O3287" i="1"/>
  <c r="O2996" i="1"/>
  <c r="O3677" i="1"/>
  <c r="O3277" i="1"/>
  <c r="O1900" i="1"/>
  <c r="O3074" i="1"/>
  <c r="O2589" i="1"/>
  <c r="O3129" i="1"/>
  <c r="O2744" i="1"/>
  <c r="O2745" i="1"/>
  <c r="O3258" i="1"/>
  <c r="O2930" i="1"/>
  <c r="O2570" i="1"/>
  <c r="O2496" i="1"/>
  <c r="O3008" i="1"/>
  <c r="O2173" i="1"/>
  <c r="O2530" i="1"/>
  <c r="O3893" i="1"/>
  <c r="O3733" i="1"/>
  <c r="O3392" i="1"/>
  <c r="O2861" i="1"/>
  <c r="O2465" i="1"/>
  <c r="O2716" i="1"/>
  <c r="O2549" i="1"/>
  <c r="O2349" i="1"/>
  <c r="O3919" i="1"/>
  <c r="O3728" i="1"/>
  <c r="O3251" i="1"/>
  <c r="O3685" i="1"/>
  <c r="O3476" i="1"/>
  <c r="O3955" i="1"/>
  <c r="O3502" i="1"/>
  <c r="O2224" i="1"/>
  <c r="O2831" i="1"/>
  <c r="O3247" i="1"/>
  <c r="O3708" i="1"/>
  <c r="O3234" i="1"/>
  <c r="O2152" i="1"/>
  <c r="O2100" i="1"/>
  <c r="O3259" i="1"/>
  <c r="O3314" i="1"/>
  <c r="O3208" i="1"/>
  <c r="O3278" i="1"/>
  <c r="O3949" i="1"/>
  <c r="O3649" i="1"/>
  <c r="O3746" i="1"/>
  <c r="O3454" i="1"/>
  <c r="O3117" i="1"/>
  <c r="O3697" i="1"/>
  <c r="O3396" i="1"/>
  <c r="O3575" i="1"/>
  <c r="O3764" i="1"/>
  <c r="O2953" i="1"/>
  <c r="O2651" i="1"/>
  <c r="O3622" i="1"/>
  <c r="O3049" i="1"/>
  <c r="O2259" i="1"/>
  <c r="O3744" i="1"/>
  <c r="O3585" i="1"/>
  <c r="O3137" i="1"/>
  <c r="O3138" i="1"/>
  <c r="O3269" i="1"/>
  <c r="O2823" i="1"/>
  <c r="O3056" i="1"/>
  <c r="O3659" i="1"/>
  <c r="O3423" i="1"/>
  <c r="O2770" i="1"/>
  <c r="O3406" i="1"/>
  <c r="O3482" i="1"/>
  <c r="O3924" i="1"/>
  <c r="O1825" i="1"/>
  <c r="O3504" i="1"/>
  <c r="O2726" i="1"/>
  <c r="O3066" i="1"/>
  <c r="O2771" i="1"/>
  <c r="O3523" i="1"/>
  <c r="O2444" i="1"/>
  <c r="O3485" i="1"/>
  <c r="O3373" i="1"/>
  <c r="O3623" i="1"/>
  <c r="O3112" i="1"/>
  <c r="O3243" i="1"/>
  <c r="O3235" i="1"/>
  <c r="O2484" i="1"/>
  <c r="O3010" i="1"/>
  <c r="O3689" i="1"/>
  <c r="O3915" i="1"/>
  <c r="O2417" i="1"/>
  <c r="O3536" i="1"/>
  <c r="O3829" i="1"/>
  <c r="O3130" i="1"/>
  <c r="O2550" i="1"/>
  <c r="O3436" i="1"/>
  <c r="O2954" i="1"/>
  <c r="O2884" i="1"/>
  <c r="O2520" i="1"/>
  <c r="O3851" i="1"/>
  <c r="O3252" i="1"/>
  <c r="O1941" i="1"/>
  <c r="O2922" i="1"/>
  <c r="O3399" i="1"/>
  <c r="O2590" i="1"/>
  <c r="O2208" i="1"/>
  <c r="O2945" i="1"/>
  <c r="O3761" i="1"/>
  <c r="O3079" i="1"/>
  <c r="O3374" i="1"/>
  <c r="O1988" i="1"/>
  <c r="O2876" i="1"/>
  <c r="O4073" i="1"/>
  <c r="O3279" i="1"/>
  <c r="O2795" i="1"/>
  <c r="O3412" i="1"/>
  <c r="O3069" i="1"/>
  <c r="O2628" i="1"/>
  <c r="O3776" i="1"/>
  <c r="O3765" i="1"/>
  <c r="O3347" i="1"/>
  <c r="O3301" i="1"/>
  <c r="O4102" i="1"/>
  <c r="O2377" i="1"/>
  <c r="O2808" i="1"/>
  <c r="O3553" i="1"/>
  <c r="O3397" i="1"/>
  <c r="O2337" i="1"/>
  <c r="O2418" i="1"/>
  <c r="O2782" i="1"/>
  <c r="O2904" i="1"/>
  <c r="O3267" i="1"/>
  <c r="O2844" i="1"/>
  <c r="O2862" i="1"/>
  <c r="O3717" i="1"/>
  <c r="O3319" i="1"/>
  <c r="O3195" i="1"/>
  <c r="O2378" i="1"/>
  <c r="O3486" i="1"/>
  <c r="O3791" i="1"/>
  <c r="O3914" i="1"/>
  <c r="O1594" i="1"/>
  <c r="O2646" i="1"/>
  <c r="O3050" i="1"/>
  <c r="O2379" i="1"/>
  <c r="O2801" i="1"/>
  <c r="O3051" i="1"/>
  <c r="O3455" i="1"/>
  <c r="O3512" i="1"/>
  <c r="O3554" i="1"/>
  <c r="O3632" i="1"/>
  <c r="O3866" i="1"/>
  <c r="O2521" i="1"/>
  <c r="O1881" i="1"/>
  <c r="O3724" i="1"/>
  <c r="O3714" i="1"/>
  <c r="O2924" i="1"/>
  <c r="O3393" i="1"/>
  <c r="O3524" i="1"/>
  <c r="O3236" i="1"/>
  <c r="O3487" i="1"/>
  <c r="O2908" i="1"/>
  <c r="O3400" i="1"/>
  <c r="O2852" i="1"/>
  <c r="O2783" i="1"/>
  <c r="O1047" i="1"/>
  <c r="O3262" i="1"/>
  <c r="O3624" i="1"/>
  <c r="O3398" i="1"/>
  <c r="O3538" i="1"/>
  <c r="O2328" i="1"/>
  <c r="O3610" i="1"/>
  <c r="O2475" i="1"/>
  <c r="O2659" i="1"/>
  <c r="O3473" i="1"/>
  <c r="O3103" i="1"/>
  <c r="O3541" i="1"/>
  <c r="O3835" i="1"/>
  <c r="O2937" i="1"/>
  <c r="O3380" i="1"/>
  <c r="O3421" i="1"/>
  <c r="O3491" i="1"/>
  <c r="O2711" i="1"/>
  <c r="O3237" i="1"/>
  <c r="O2877" i="1"/>
  <c r="O3937" i="1"/>
  <c r="O3518" i="1"/>
  <c r="O2772" i="1"/>
  <c r="O3470" i="1"/>
  <c r="O3498" i="1"/>
  <c r="O3488" i="1"/>
  <c r="O3636" i="1"/>
  <c r="O3226" i="1"/>
  <c r="O734" i="1"/>
  <c r="O735" i="1"/>
  <c r="O736" i="1"/>
  <c r="O3879" i="1"/>
  <c r="O1595" i="1"/>
  <c r="O3170" i="1"/>
  <c r="O3505" i="1"/>
  <c r="O2955" i="1"/>
  <c r="O737" i="1"/>
  <c r="O2739" i="1"/>
  <c r="O1923" i="1"/>
  <c r="O738" i="1"/>
  <c r="O1435" i="1"/>
  <c r="O739" i="1"/>
  <c r="O1175" i="1"/>
  <c r="O740" i="1"/>
  <c r="O2675" i="1"/>
  <c r="O741" i="1"/>
  <c r="O2350" i="1"/>
  <c r="O1262" i="1"/>
  <c r="O4074" i="1"/>
  <c r="O2647" i="1"/>
  <c r="O2380" i="1"/>
  <c r="O2406" i="1"/>
  <c r="O2613" i="1"/>
  <c r="O3230" i="1"/>
  <c r="O3413" i="1"/>
  <c r="O3780" i="1"/>
  <c r="O3756" i="1"/>
  <c r="O3338" i="1"/>
  <c r="O3118" i="1"/>
  <c r="O3542" i="1"/>
  <c r="O2049" i="1"/>
  <c r="O3584" i="1"/>
  <c r="O3890" i="1"/>
  <c r="O2010" i="1"/>
  <c r="O2759" i="1"/>
  <c r="O2652" i="1"/>
  <c r="O2983" i="1"/>
  <c r="O3548" i="1"/>
  <c r="O2890" i="1"/>
  <c r="O3071" i="1"/>
  <c r="O2026" i="1"/>
  <c r="O3650" i="1"/>
  <c r="O3569" i="1"/>
  <c r="O3745" i="1"/>
  <c r="O3741" i="1"/>
  <c r="O1521" i="1"/>
  <c r="O2918" i="1"/>
  <c r="O3980" i="1"/>
  <c r="O3350" i="1"/>
  <c r="O3414" i="1"/>
  <c r="O3661" i="1"/>
  <c r="O3011" i="1"/>
  <c r="O3734" i="1"/>
  <c r="O3706" i="1"/>
  <c r="O2968" i="1"/>
  <c r="O3809" i="1"/>
  <c r="O2305" i="1"/>
  <c r="O3795" i="1"/>
  <c r="O3639" i="1"/>
  <c r="O3684" i="1"/>
  <c r="O3313" i="1"/>
  <c r="O4094" i="1"/>
  <c r="O3084" i="1"/>
  <c r="O2437" i="1"/>
  <c r="O3699" i="1"/>
  <c r="O3716" i="1"/>
  <c r="O3605" i="1"/>
  <c r="O3426" i="1"/>
  <c r="O3822" i="1"/>
  <c r="O3499" i="1"/>
  <c r="O2624" i="1"/>
  <c r="O3203" i="1"/>
  <c r="O3640" i="1"/>
  <c r="O3104" i="1"/>
  <c r="O2394" i="1"/>
  <c r="O3578" i="1"/>
  <c r="O3329" i="1"/>
  <c r="O3340" i="1"/>
  <c r="O3432" i="1"/>
  <c r="O3028" i="1"/>
  <c r="O3360" i="1"/>
  <c r="O2625" i="1"/>
  <c r="O3991" i="1"/>
  <c r="O3429" i="1"/>
  <c r="O3971" i="1"/>
  <c r="O3703" i="1"/>
  <c r="O3119" i="1"/>
  <c r="O3747" i="1"/>
  <c r="O3093" i="1"/>
  <c r="O2452" i="1"/>
  <c r="O3694" i="1"/>
  <c r="O3817" i="1"/>
  <c r="O3304" i="1"/>
  <c r="O3789" i="1"/>
  <c r="O3777" i="1"/>
  <c r="O2395" i="1"/>
  <c r="O3600" i="1"/>
  <c r="O3424" i="1"/>
  <c r="O3368" i="1"/>
  <c r="O2351" i="1"/>
  <c r="O1699" i="1"/>
  <c r="O2682" i="1"/>
  <c r="O1805" i="1"/>
  <c r="O742" i="1"/>
  <c r="O2466" i="1"/>
  <c r="O1263" i="1"/>
  <c r="O1048" i="1"/>
  <c r="O1882" i="1"/>
  <c r="O2193" i="1"/>
  <c r="O2845" i="1"/>
  <c r="O2396" i="1"/>
  <c r="O743" i="1"/>
  <c r="O1728" i="1"/>
  <c r="O744" i="1"/>
  <c r="O745" i="1"/>
  <c r="O1049" i="1"/>
  <c r="O2065" i="1"/>
  <c r="O1328" i="1"/>
  <c r="O3842" i="1"/>
  <c r="O2614" i="1"/>
  <c r="O3876" i="1"/>
  <c r="O3205" i="1"/>
  <c r="O2669" i="1"/>
  <c r="O3841" i="1"/>
  <c r="O3669" i="1"/>
  <c r="O2796" i="1"/>
  <c r="O3804" i="1"/>
  <c r="O3752" i="1"/>
  <c r="O3292" i="1"/>
  <c r="O3796" i="1"/>
  <c r="O3845" i="1"/>
  <c r="O2599" i="1"/>
  <c r="O3222" i="1"/>
  <c r="O3848" i="1"/>
  <c r="O3324" i="1"/>
  <c r="O3956" i="1"/>
  <c r="O3994" i="1"/>
  <c r="O3572" i="1"/>
  <c r="O3811" i="1"/>
  <c r="O3139" i="1"/>
  <c r="O3489" i="1"/>
  <c r="O3335" i="1"/>
  <c r="O3885" i="1"/>
  <c r="O3891" i="1"/>
  <c r="O3652" i="1"/>
  <c r="O3532" i="1"/>
  <c r="O3979" i="1"/>
  <c r="O3702" i="1"/>
  <c r="O3656" i="1"/>
  <c r="O4043" i="1"/>
  <c r="O3715" i="1"/>
  <c r="O3867" i="1"/>
  <c r="O3539" i="1"/>
  <c r="O3402" i="1"/>
  <c r="O3209" i="1"/>
  <c r="O3719" i="1"/>
  <c r="O3938" i="1"/>
  <c r="O2485" i="1"/>
  <c r="O2683" i="1"/>
  <c r="O1853" i="1"/>
  <c r="O746" i="1"/>
  <c r="O747" i="1"/>
  <c r="O1436" i="1"/>
  <c r="O3826" i="1"/>
  <c r="O1522" i="1"/>
  <c r="O1176" i="1"/>
  <c r="O748" i="1"/>
  <c r="O3889" i="1"/>
  <c r="O3147" i="1"/>
  <c r="O2554" i="1"/>
  <c r="O3042" i="1"/>
  <c r="O2580" i="1"/>
  <c r="O749" i="1"/>
  <c r="O3611" i="1"/>
  <c r="O750" i="1"/>
  <c r="O1050" i="1"/>
  <c r="O1051" i="1"/>
  <c r="O2684" i="1"/>
  <c r="O3187" i="1"/>
  <c r="O3583" i="1"/>
  <c r="O3525" i="1"/>
  <c r="O3052" i="1"/>
  <c r="O3617" i="1"/>
  <c r="O3602" i="1"/>
  <c r="O3597" i="1"/>
  <c r="O3188" i="1"/>
  <c r="O3510" i="1"/>
  <c r="O3633" i="1"/>
  <c r="O2846" i="1"/>
  <c r="O3253" i="1"/>
  <c r="O2685" i="1"/>
  <c r="O3831" i="1"/>
  <c r="O3936" i="1"/>
  <c r="O3742" i="1"/>
  <c r="O2438" i="1"/>
  <c r="O3927" i="1"/>
  <c r="O3023" i="1"/>
  <c r="O3894" i="1"/>
  <c r="O3907" i="1"/>
  <c r="O2773" i="1"/>
  <c r="O2316" i="1"/>
  <c r="O2824" i="1"/>
  <c r="O3376" i="1"/>
  <c r="O3444" i="1"/>
  <c r="O3806" i="1"/>
  <c r="O2531" i="1"/>
  <c r="O3178" i="1"/>
  <c r="O3637" i="1"/>
  <c r="O4112" i="1"/>
  <c r="O3634" i="1"/>
  <c r="O1700" i="1"/>
  <c r="O3157" i="1"/>
  <c r="O3293" i="1"/>
  <c r="O3276" i="1"/>
  <c r="O3864" i="1"/>
  <c r="O3135" i="1"/>
  <c r="O2225" i="1"/>
  <c r="O3540" i="1"/>
  <c r="O3666" i="1"/>
  <c r="O3662" i="1"/>
  <c r="O1523" i="1"/>
  <c r="O3143" i="1"/>
  <c r="O1329" i="1"/>
  <c r="O1378" i="1"/>
  <c r="O3570" i="1"/>
  <c r="O1379" i="1"/>
  <c r="O751" i="1"/>
  <c r="O2407" i="1"/>
  <c r="O1177" i="1"/>
  <c r="O752" i="1"/>
  <c r="O3272" i="1"/>
  <c r="O1883" i="1"/>
  <c r="O753" i="1"/>
  <c r="O754" i="1"/>
  <c r="O1664" i="1"/>
  <c r="O2969" i="1"/>
  <c r="O1178" i="1"/>
  <c r="O2381" i="1"/>
  <c r="O1179" i="1"/>
  <c r="O2719" i="1"/>
  <c r="O3471" i="1"/>
  <c r="O1524" i="1"/>
  <c r="O755" i="1"/>
  <c r="O756" i="1"/>
  <c r="O757" i="1"/>
  <c r="O758" i="1"/>
  <c r="O3643" i="1"/>
  <c r="O3369" i="1"/>
  <c r="O1180" i="1"/>
  <c r="O759" i="1"/>
  <c r="O3220" i="1"/>
  <c r="O1380" i="1"/>
  <c r="O760" i="1"/>
  <c r="O761" i="1"/>
  <c r="O762" i="1"/>
  <c r="O763" i="1"/>
  <c r="O764" i="1"/>
  <c r="O1478" i="1"/>
  <c r="O2839" i="1"/>
  <c r="O1967" i="1"/>
  <c r="O3721" i="1"/>
  <c r="O2408" i="1"/>
  <c r="O765" i="1"/>
  <c r="O4025" i="1"/>
  <c r="O2809" i="1"/>
  <c r="O1596" i="1"/>
  <c r="O2153" i="1"/>
  <c r="O2712" i="1"/>
  <c r="O3107" i="1"/>
  <c r="O1989" i="1"/>
  <c r="O2027" i="1"/>
  <c r="O1381" i="1"/>
  <c r="O3465" i="1"/>
  <c r="O766" i="1"/>
  <c r="O1052" i="1"/>
  <c r="O2174" i="1"/>
  <c r="O3238" i="1"/>
  <c r="O2101" i="1"/>
  <c r="O1701" i="1"/>
  <c r="O2028" i="1"/>
  <c r="O2209" i="1"/>
  <c r="O3782" i="1"/>
  <c r="O767" i="1"/>
  <c r="O3227" i="1"/>
  <c r="O3189" i="1"/>
  <c r="O1053" i="1"/>
  <c r="O768" i="1"/>
  <c r="O1181" i="1"/>
  <c r="O1968" i="1"/>
  <c r="O1826" i="1"/>
  <c r="O2029" i="1"/>
  <c r="O769" i="1"/>
  <c r="O1665" i="1"/>
  <c r="O3441" i="1"/>
  <c r="O3691" i="1"/>
  <c r="O1264" i="1"/>
  <c r="O1265" i="1"/>
  <c r="O1382" i="1"/>
  <c r="O2970" i="1"/>
  <c r="O2727" i="1"/>
  <c r="O770" i="1"/>
  <c r="O771" i="1"/>
  <c r="O772" i="1"/>
  <c r="O3298" i="1"/>
  <c r="O2853" i="1"/>
  <c r="O3416" i="1"/>
  <c r="O773" i="1"/>
  <c r="O3710" i="1"/>
  <c r="O2653" i="1"/>
  <c r="O1054" i="1"/>
  <c r="O1182" i="1"/>
  <c r="O1597" i="1"/>
  <c r="O774" i="1"/>
  <c r="O3615" i="1"/>
  <c r="O775" i="1"/>
  <c r="O1055" i="1"/>
  <c r="O2298" i="1"/>
  <c r="O1924" i="1"/>
  <c r="O776" i="1"/>
  <c r="O3588" i="1"/>
  <c r="O1437" i="1"/>
  <c r="O777" i="1"/>
  <c r="O1438" i="1"/>
  <c r="O778" i="1"/>
  <c r="O779" i="1"/>
  <c r="O2825" i="1"/>
  <c r="O780" i="1"/>
  <c r="O1183" i="1"/>
  <c r="O3094" i="1"/>
  <c r="O2595" i="1"/>
  <c r="O1626" i="1"/>
  <c r="O1383" i="1"/>
  <c r="O1627" i="1"/>
  <c r="O781" i="1"/>
  <c r="O2125" i="1"/>
  <c r="O2581" i="1"/>
  <c r="O1628" i="1"/>
  <c r="O2802" i="1"/>
  <c r="O2978" i="1"/>
  <c r="O2497" i="1"/>
  <c r="O1266" i="1"/>
  <c r="O2240" i="1"/>
  <c r="O2498" i="1"/>
  <c r="O3939" i="1"/>
  <c r="O2728" i="1"/>
  <c r="O782" i="1"/>
  <c r="O3174" i="1"/>
  <c r="O3586" i="1"/>
  <c r="O2509" i="1"/>
  <c r="O2102" i="1"/>
  <c r="O2962" i="1"/>
  <c r="O3558" i="1"/>
  <c r="O2360" i="1"/>
  <c r="O3947" i="1"/>
  <c r="O2079" i="1"/>
  <c r="O3280" i="1"/>
  <c r="O3108" i="1"/>
  <c r="O2382" i="1"/>
  <c r="O1629" i="1"/>
  <c r="O783" i="1"/>
  <c r="O1942" i="1"/>
  <c r="O2137" i="1"/>
  <c r="O3179" i="1"/>
  <c r="O1056" i="1"/>
  <c r="O1184" i="1"/>
  <c r="O1943" i="1"/>
  <c r="O3120" i="1"/>
  <c r="O784" i="1"/>
  <c r="O3339" i="1"/>
  <c r="O3603" i="1"/>
  <c r="O1267" i="1"/>
  <c r="O3057" i="1"/>
  <c r="O1525" i="1"/>
  <c r="O2555" i="1"/>
  <c r="O785" i="1"/>
  <c r="O1702" i="1"/>
  <c r="O1057" i="1"/>
  <c r="O1185" i="1"/>
  <c r="O1884" i="1"/>
  <c r="O1990" i="1"/>
  <c r="O3774" i="1"/>
  <c r="O1439" i="1"/>
  <c r="O786" i="1"/>
  <c r="O1561" i="1"/>
  <c r="O787" i="1"/>
  <c r="O788" i="1"/>
  <c r="O1944" i="1"/>
  <c r="O2175" i="1"/>
  <c r="O2299" i="1"/>
  <c r="O1598" i="1"/>
  <c r="O2210" i="1"/>
  <c r="O2383" i="1"/>
  <c r="O4085" i="1"/>
  <c r="O789" i="1"/>
  <c r="O1330" i="1"/>
  <c r="O2774" i="1"/>
  <c r="O790" i="1"/>
  <c r="O2699" i="1"/>
  <c r="O3310" i="1"/>
  <c r="O791" i="1"/>
  <c r="O3095" i="1"/>
  <c r="O792" i="1"/>
  <c r="O3113" i="1"/>
  <c r="O4035" i="1"/>
  <c r="O2660" i="1"/>
  <c r="O3982" i="1"/>
  <c r="O3941" i="1"/>
  <c r="O2126" i="1"/>
  <c r="O2914" i="1"/>
  <c r="O2915" i="1"/>
  <c r="O3908" i="1"/>
  <c r="O1526" i="1"/>
  <c r="O1527" i="1"/>
  <c r="O793" i="1"/>
  <c r="O2720" i="1"/>
  <c r="O794" i="1"/>
  <c r="O3263" i="1"/>
  <c r="O2445" i="1"/>
  <c r="O3986" i="1"/>
  <c r="O1528" i="1"/>
  <c r="O1058" i="1"/>
  <c r="O795" i="1"/>
  <c r="O3763" i="1"/>
  <c r="O2446" i="1"/>
  <c r="O796" i="1"/>
  <c r="O3681" i="1"/>
  <c r="O3618" i="1"/>
  <c r="O3606" i="1"/>
  <c r="O2352" i="1"/>
  <c r="O2938" i="1"/>
  <c r="O3024" i="1"/>
  <c r="O797" i="1"/>
  <c r="O3361" i="1"/>
  <c r="O2561" i="1"/>
  <c r="O3212" i="1"/>
  <c r="O1827" i="1"/>
  <c r="O1806" i="1"/>
  <c r="O4020" i="1"/>
  <c r="O1945" i="1"/>
  <c r="O3456" i="1"/>
  <c r="O2854" i="1"/>
  <c r="O798" i="1"/>
  <c r="O1268" i="1"/>
  <c r="O1991" i="1"/>
  <c r="O3770" i="1"/>
  <c r="O3696" i="1"/>
  <c r="O799" i="1"/>
  <c r="O3953" i="1"/>
  <c r="O800" i="1"/>
  <c r="O1384" i="1"/>
  <c r="O801" i="1"/>
  <c r="O3559" i="1"/>
  <c r="O1269" i="1"/>
  <c r="O3849" i="1"/>
  <c r="O1599" i="1"/>
  <c r="O1600" i="1"/>
  <c r="O2338" i="1"/>
  <c r="O802" i="1"/>
  <c r="O3284" i="1"/>
  <c r="O3348" i="1"/>
  <c r="O2127" i="1"/>
  <c r="O3394" i="1"/>
  <c r="O2066" i="1"/>
  <c r="O2700" i="1"/>
  <c r="O3954" i="1"/>
  <c r="O3998" i="1"/>
  <c r="O3859" i="1"/>
  <c r="O803" i="1"/>
  <c r="O804" i="1"/>
  <c r="O2939" i="1"/>
  <c r="O805" i="1"/>
  <c r="O806" i="1"/>
  <c r="O3755" i="1"/>
  <c r="O3625" i="1"/>
  <c r="O4054" i="1"/>
  <c r="O4110" i="1"/>
  <c r="O4114" i="1"/>
  <c r="O3641" i="1"/>
  <c r="O3778" i="1"/>
  <c r="O807" i="1"/>
  <c r="O4080" i="1"/>
  <c r="O4101" i="1"/>
  <c r="O2775" i="1"/>
  <c r="O3472" i="1"/>
  <c r="O2" i="1"/>
</calcChain>
</file>

<file path=xl/sharedStrings.xml><?xml version="1.0" encoding="utf-8"?>
<sst xmlns="http://schemas.openxmlformats.org/spreadsheetml/2006/main" count="38376" uniqueCount="8421">
  <si>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</si>
  <si>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</si>
  <si>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</si>
  <si>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</si>
  <si>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</si>
  <si>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</si>
  <si>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</si>
  <si>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</si>
  <si>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</si>
  <si>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</si>
  <si>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</si>
  <si>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</si>
  <si>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</si>
  <si>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</si>
  <si>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</si>
  <si>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</si>
  <si>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</si>
  <si>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</si>
  <si>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</si>
  <si>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</si>
  <si>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</si>
  <si>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</si>
  <si>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</si>
  <si>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</si>
  <si>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</si>
  <si>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</si>
  <si>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</si>
  <si>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</si>
  <si>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</si>
  <si>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</si>
  <si>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</si>
  <si>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</si>
  <si>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</si>
  <si>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</si>
  <si>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</si>
  <si>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</si>
  <si>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</si>
  <si>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</si>
  <si>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</si>
  <si>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</si>
  <si>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</si>
  <si>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</si>
  <si>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</si>
  <si>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</si>
  <si>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</si>
  <si>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</si>
  <si>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</si>
  <si>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</si>
  <si>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</si>
  <si>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</si>
  <si>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</si>
  <si>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</si>
  <si>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</si>
  <si>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</si>
  <si>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</si>
  <si>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</si>
  <si>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</si>
  <si>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</si>
  <si>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</si>
  <si>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</si>
  <si>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</si>
  <si>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</si>
  <si>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</si>
  <si>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</si>
  <si>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</si>
  <si>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</si>
  <si>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</si>
  <si>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</si>
  <si>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</si>
  <si>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</si>
  <si>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</si>
  <si>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</si>
  <si>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</si>
  <si>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</si>
  <si>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</si>
  <si>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</si>
  <si>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</si>
  <si>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</si>
  <si>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</si>
  <si>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</si>
  <si>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</si>
  <si>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</si>
  <si>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</si>
  <si>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</si>
  <si>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</si>
  <si>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</si>
  <si>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</si>
  <si>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</si>
  <si>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</si>
  <si>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</si>
  <si>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</si>
  <si>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</si>
  <si>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</si>
  <si>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</si>
  <si>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</si>
  <si>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</si>
  <si>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</si>
  <si>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</si>
  <si>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</si>
  <si>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</si>
  <si>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</si>
  <si>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</si>
  <si>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</si>
  <si>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</si>
  <si>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</si>
  <si>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</si>
  <si>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</si>
  <si>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</si>
  <si>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</si>
  <si>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</si>
  <si>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</si>
  <si>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</si>
  <si>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</si>
  <si>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</si>
  <si>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</si>
  <si>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</si>
  <si>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</si>
  <si>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</si>
  <si>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</si>
  <si>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</si>
  <si>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</si>
  <si>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</si>
  <si>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</si>
  <si>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</si>
  <si>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</si>
  <si>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</si>
  <si>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</si>
  <si>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</si>
  <si>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</si>
  <si>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</si>
  <si>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</si>
  <si>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</si>
  <si>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</si>
  <si>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</si>
  <si>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</si>
  <si>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</si>
  <si>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</si>
  <si>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</si>
  <si>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</si>
  <si>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</si>
  <si>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</si>
  <si>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</si>
  <si>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</si>
  <si>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</si>
  <si>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</si>
  <si>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</si>
  <si>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</si>
  <si>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</si>
  <si>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</si>
  <si>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</si>
  <si>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</si>
  <si>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</si>
  <si>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</si>
  <si>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</si>
  <si>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</si>
  <si>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</si>
  <si>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</si>
  <si>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</si>
  <si>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</si>
  <si>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</si>
  <si>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</si>
  <si>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</si>
  <si>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</si>
  <si>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</si>
  <si>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</si>
  <si>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</si>
  <si>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</si>
  <si>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</si>
  <si>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</si>
  <si>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</si>
  <si>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</si>
  <si>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</si>
  <si>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</si>
  <si>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</si>
  <si>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</si>
  <si>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</si>
  <si>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</si>
  <si>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</si>
  <si>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</si>
  <si>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</si>
  <si>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</si>
  <si>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</si>
  <si>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</si>
  <si>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</si>
  <si>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</si>
  <si>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</si>
  <si>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</si>
  <si>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</si>
  <si>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</si>
  <si>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</si>
  <si>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</si>
  <si>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</si>
  <si>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</si>
  <si>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</si>
  <si>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</si>
  <si>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</si>
  <si>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</si>
  <si>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</si>
  <si>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</si>
  <si>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</si>
  <si>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</si>
  <si>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</si>
  <si>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</si>
  <si>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</si>
  <si>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</si>
  <si>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</si>
  <si>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</si>
  <si>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</si>
  <si>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</si>
  <si>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</si>
  <si>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</si>
  <si>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</si>
  <si>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</si>
  <si>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</si>
  <si>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</si>
  <si>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</si>
  <si>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</si>
  <si>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</si>
  <si>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</si>
  <si>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</si>
  <si>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</si>
  <si>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</si>
  <si>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</si>
  <si>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</si>
  <si>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</si>
  <si>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</si>
  <si>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</si>
  <si>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</si>
  <si>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</si>
  <si>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</si>
  <si>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</si>
  <si>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</si>
  <si>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</si>
  <si>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</si>
  <si>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</si>
  <si>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</si>
  <si>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</si>
  <si>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</si>
  <si>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</si>
  <si>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</si>
  <si>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</si>
  <si>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</si>
  <si>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</si>
  <si>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</si>
  <si>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</si>
  <si>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</si>
  <si>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</si>
  <si>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</si>
  <si>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</si>
  <si>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</si>
  <si>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</si>
  <si>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</si>
  <si>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</si>
  <si>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</si>
  <si>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</si>
  <si>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</si>
  <si>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</si>
  <si>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</si>
  <si>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</si>
  <si>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</si>
  <si>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</si>
  <si>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</si>
  <si>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</si>
  <si>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</si>
  <si>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</si>
  <si>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</si>
  <si>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</si>
  <si>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</si>
  <si>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</si>
  <si>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</si>
  <si>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</si>
  <si>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</si>
  <si>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</si>
  <si>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</si>
  <si>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</si>
  <si>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</si>
  <si>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</si>
  <si>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</si>
  <si>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</si>
  <si>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</si>
  <si>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</si>
  <si>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</si>
  <si>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</si>
  <si>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</si>
  <si>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</si>
  <si>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</si>
  <si>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</si>
  <si>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</si>
  <si>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</si>
  <si>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</si>
  <si>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</si>
  <si>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</si>
  <si>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</si>
  <si>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</si>
  <si>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</si>
  <si>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</si>
  <si>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</si>
  <si>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</si>
  <si>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</si>
  <si>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</si>
  <si>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</si>
  <si>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</si>
  <si>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</si>
  <si>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</si>
  <si>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</si>
  <si>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</si>
  <si>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</si>
  <si>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</si>
  <si>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</si>
  <si>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</si>
  <si>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</si>
  <si>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</si>
  <si>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</si>
  <si>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</si>
  <si>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</si>
  <si>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</si>
  <si>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</si>
  <si>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</si>
  <si>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</si>
  <si>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</si>
  <si>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</si>
  <si>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</si>
  <si>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</si>
  <si>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</si>
  <si>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</si>
  <si>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</si>
  <si>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</si>
  <si>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</si>
  <si>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</si>
  <si>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</si>
  <si>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</si>
  <si>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</si>
  <si>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</si>
  <si>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</si>
  <si>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</si>
  <si>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</si>
  <si>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</si>
  <si>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</si>
  <si>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</si>
  <si>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</si>
  <si>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</si>
  <si>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</si>
  <si>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</si>
  <si>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</si>
  <si>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</si>
  <si>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</si>
  <si>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</si>
  <si>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</si>
  <si>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</si>
  <si>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</si>
  <si>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</si>
  <si>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</si>
  <si>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</si>
  <si>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</si>
  <si>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</si>
  <si>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</si>
  <si>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</si>
  <si>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</si>
  <si>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</si>
  <si>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</si>
  <si>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</si>
  <si>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</si>
  <si>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</si>
  <si>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</si>
  <si>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</si>
  <si>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</si>
  <si>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</si>
  <si>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</si>
  <si>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</si>
  <si>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</si>
  <si>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</si>
  <si>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</si>
  <si>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</si>
  <si>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</si>
  <si>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</si>
  <si>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</si>
  <si>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</si>
  <si>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</si>
  <si>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</si>
  <si>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</si>
  <si>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</si>
  <si>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</si>
  <si>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</si>
  <si>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</si>
  <si>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</si>
  <si>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</si>
  <si>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</si>
  <si>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</si>
  <si>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</si>
  <si>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</si>
  <si>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</si>
  <si>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</si>
  <si>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</si>
  <si>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</si>
  <si>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</si>
  <si>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</si>
  <si>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</si>
  <si>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</si>
  <si>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</si>
  <si>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</si>
  <si>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</si>
  <si>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</si>
  <si>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</si>
  <si>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</si>
  <si>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</si>
  <si>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</si>
  <si>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</si>
  <si>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</si>
  <si>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</si>
  <si>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</si>
  <si>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</si>
  <si>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</si>
  <si>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</si>
  <si>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</si>
  <si>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</si>
  <si>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</si>
  <si>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</si>
  <si>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</si>
  <si>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</si>
  <si>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</si>
  <si>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</si>
  <si>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</si>
  <si>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</si>
  <si>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</si>
  <si>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</si>
  <si>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</si>
  <si>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</si>
  <si>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</si>
  <si>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</si>
  <si>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</si>
  <si>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</si>
  <si>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</si>
  <si>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</si>
  <si>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</si>
  <si>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</si>
  <si>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</si>
  <si>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</si>
  <si>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</si>
  <si>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</si>
  <si>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</si>
  <si>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</si>
  <si>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</si>
  <si>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</si>
  <si>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</si>
  <si>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</si>
  <si>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</si>
  <si>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</si>
  <si>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</si>
  <si>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</si>
  <si>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</si>
  <si>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</si>
  <si>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</si>
  <si>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</si>
  <si>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</si>
  <si>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</si>
  <si>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</si>
  <si>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</si>
  <si>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</si>
  <si>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</si>
  <si>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</si>
  <si>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</si>
  <si>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</si>
  <si>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</si>
  <si>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</si>
  <si>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</si>
  <si>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</si>
  <si>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</si>
  <si>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</si>
  <si>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</si>
  <si>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</si>
  <si>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</si>
  <si>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</si>
  <si>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</si>
  <si>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</si>
  <si>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</si>
  <si>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</si>
  <si>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</si>
  <si>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</si>
  <si>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</si>
  <si>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</si>
  <si>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</si>
  <si>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</si>
  <si>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</si>
  <si>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</si>
  <si>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</si>
  <si>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</si>
  <si>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</si>
  <si>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</si>
  <si>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</si>
  <si>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</si>
  <si>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</si>
  <si>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</si>
  <si>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</si>
  <si>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</si>
  <si>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</si>
  <si>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</si>
  <si>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</si>
  <si>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</si>
  <si>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</si>
  <si>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</si>
  <si>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</si>
  <si>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</si>
  <si>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</si>
  <si>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</si>
  <si>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</si>
  <si>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</si>
  <si>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</si>
  <si>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</si>
  <si>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</si>
  <si>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</si>
  <si>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</si>
  <si>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</si>
  <si>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</si>
  <si>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</si>
  <si>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</si>
  <si>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</si>
  <si>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</si>
  <si>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</si>
  <si>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</si>
  <si>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</si>
  <si>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</si>
  <si>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</si>
  <si>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</si>
  <si>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</si>
  <si>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</si>
  <si>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</si>
  <si>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</si>
  <si>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</si>
  <si>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</si>
  <si>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</si>
  <si>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</si>
  <si>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</si>
  <si>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</si>
  <si>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</si>
  <si>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</si>
  <si>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</si>
  <si>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</si>
  <si>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</si>
  <si>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</si>
  <si>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</si>
  <si>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</si>
  <si>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</si>
  <si>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</si>
  <si>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</si>
  <si>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</si>
  <si>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</si>
  <si>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</si>
  <si>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</si>
  <si>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</si>
  <si>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</si>
  <si>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</si>
  <si>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</si>
  <si>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</si>
  <si>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</si>
  <si>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</si>
  <si>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</si>
  <si>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</si>
  <si>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</si>
  <si>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</si>
  <si>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</si>
  <si>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</si>
  <si>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</si>
  <si>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</si>
  <si>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</si>
  <si>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</si>
  <si>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</si>
  <si>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</si>
  <si>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</si>
  <si>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</si>
  <si>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</si>
  <si>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</si>
  <si>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</si>
  <si>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</si>
  <si>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</si>
  <si>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</si>
  <si>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</si>
  <si>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</si>
  <si>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</si>
  <si>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</si>
  <si>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</si>
  <si>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</si>
  <si>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</si>
  <si>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</si>
  <si>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</si>
  <si>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</si>
  <si>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</si>
  <si>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</si>
  <si>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</si>
  <si>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</si>
  <si>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</si>
  <si>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</si>
  <si>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</si>
  <si>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</si>
  <si>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</si>
  <si>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</si>
  <si>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</si>
  <si>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</si>
  <si>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</si>
  <si>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</si>
  <si>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</si>
  <si>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</si>
  <si>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</si>
  <si>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</si>
  <si>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</si>
  <si>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</si>
  <si>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</si>
  <si>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</si>
  <si>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</si>
  <si>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</si>
  <si>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</si>
  <si>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</si>
  <si>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</si>
  <si>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</si>
  <si>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</si>
  <si>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</si>
  <si>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</si>
  <si>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</si>
  <si>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</si>
  <si>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</si>
  <si>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</si>
  <si>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</si>
  <si>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</si>
  <si>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</si>
  <si>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</si>
  <si>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</si>
  <si>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</si>
  <si>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</si>
  <si>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</si>
  <si>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</si>
  <si>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</si>
  <si>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</si>
  <si>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</si>
  <si>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</si>
  <si>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</si>
  <si>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</si>
  <si>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</si>
  <si>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</si>
  <si>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</si>
  <si>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</si>
  <si>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</si>
  <si>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</si>
  <si>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</si>
  <si>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</si>
  <si>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</si>
  <si>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</si>
  <si>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</si>
  <si>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</si>
  <si>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</si>
  <si>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</si>
  <si>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</si>
  <si>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</si>
  <si>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</si>
  <si>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</si>
  <si>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</si>
  <si>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</si>
  <si>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</si>
  <si>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</si>
  <si>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</si>
  <si>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</si>
  <si>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</si>
  <si>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</si>
  <si>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</si>
  <si>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</si>
  <si>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</si>
  <si>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</si>
  <si>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</si>
  <si>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</si>
  <si>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</si>
  <si>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</si>
  <si>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</si>
  <si>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</si>
  <si>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</si>
  <si>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</si>
  <si>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</si>
  <si>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</si>
  <si>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</si>
  <si>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</si>
  <si>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</si>
  <si>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</si>
  <si>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</si>
  <si>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</si>
  <si>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</si>
  <si>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</si>
  <si>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</si>
  <si>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</si>
  <si>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</si>
  <si>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</si>
  <si>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</si>
  <si>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</si>
  <si>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</si>
  <si>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</si>
  <si>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</si>
  <si>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</si>
  <si>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</si>
  <si>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</si>
  <si>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</si>
  <si>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</si>
  <si>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</si>
  <si>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</si>
  <si>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</si>
  <si>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</si>
  <si>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</si>
  <si>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</si>
  <si>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</si>
  <si>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</si>
  <si>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</si>
  <si>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</si>
  <si>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</si>
  <si>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</si>
  <si>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</si>
  <si>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</si>
  <si>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</si>
  <si>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</si>
  <si>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</si>
  <si>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</si>
  <si>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</si>
  <si>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</si>
  <si>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</si>
  <si>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</si>
  <si>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</si>
  <si>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</si>
  <si>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</si>
  <si>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</si>
  <si>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</si>
  <si>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</si>
  <si>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</si>
  <si>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</si>
  <si>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</si>
  <si>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</si>
  <si>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</si>
  <si>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</si>
  <si>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</si>
  <si>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</si>
  <si>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</si>
  <si>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</si>
  <si>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</si>
  <si>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</si>
  <si>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</si>
  <si>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</si>
  <si>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</si>
  <si>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</si>
  <si>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</si>
  <si>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</si>
  <si>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</si>
  <si>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</si>
  <si>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</si>
  <si>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</si>
  <si>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</si>
  <si>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</si>
  <si>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</si>
  <si>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</si>
  <si>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</si>
  <si>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</si>
  <si>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</si>
  <si>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</si>
  <si>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</si>
  <si>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</si>
  <si>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</si>
  <si>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</si>
  <si>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</si>
  <si>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</si>
  <si>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</si>
  <si>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</si>
  <si>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</si>
  <si>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</si>
  <si>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</si>
  <si>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</si>
  <si>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</si>
  <si>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</si>
  <si>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</si>
  <si>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</si>
  <si>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</si>
  <si>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</si>
  <si>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</si>
  <si>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</si>
  <si>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</si>
  <si>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</si>
  <si>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</si>
  <si>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</si>
  <si>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</si>
  <si>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</si>
  <si>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</si>
  <si>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</si>
  <si>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</si>
  <si>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</si>
  <si>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</si>
  <si>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</si>
  <si>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</si>
  <si>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</si>
  <si>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</si>
  <si>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</si>
  <si>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</si>
  <si>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</si>
  <si>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</si>
  <si>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</si>
  <si>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</si>
  <si>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</si>
  <si>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</si>
  <si>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</si>
  <si>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</si>
  <si>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</si>
  <si>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</si>
  <si>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</si>
  <si>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</si>
  <si>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</si>
  <si>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</si>
  <si>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</si>
  <si>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</si>
  <si>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</si>
  <si>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</si>
  <si>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</si>
  <si>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</si>
  <si>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</si>
  <si>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</si>
  <si>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</si>
  <si>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</si>
  <si>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</si>
  <si>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</si>
  <si>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</si>
  <si>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</si>
  <si>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</si>
  <si>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</si>
  <si>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</si>
  <si>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</si>
  <si>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</si>
  <si>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</si>
  <si>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</si>
  <si>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</si>
  <si>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</si>
  <si>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</si>
  <si>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</si>
  <si>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</si>
  <si>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</si>
  <si>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</si>
  <si>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</si>
  <si>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</si>
  <si>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</si>
  <si>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</si>
  <si>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</si>
  <si>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</si>
  <si>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</si>
  <si>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</si>
  <si>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</si>
  <si>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</si>
  <si>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</si>
  <si>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</si>
  <si>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</si>
  <si>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</si>
  <si>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</si>
  <si>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</si>
  <si>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</si>
  <si>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</si>
  <si>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</si>
  <si>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</si>
  <si>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</si>
  <si>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</si>
  <si>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</si>
  <si>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</si>
  <si>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</si>
  <si>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</si>
  <si>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</si>
  <si>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</si>
  <si>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</si>
  <si>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</si>
  <si>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</si>
  <si>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</si>
  <si>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</si>
  <si>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</si>
  <si>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</si>
  <si>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</si>
  <si>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</si>
  <si>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</si>
  <si>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</si>
  <si>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</si>
  <si>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</si>
  <si>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</si>
  <si>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</si>
  <si>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</si>
  <si>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</si>
  <si>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</si>
  <si>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</si>
  <si>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</si>
  <si>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</si>
  <si>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</si>
  <si>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</si>
  <si>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</si>
  <si>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</si>
  <si>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</si>
  <si>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</si>
  <si>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</si>
  <si>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</si>
  <si>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</si>
  <si>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</si>
  <si>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</si>
  <si>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</si>
  <si>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</si>
  <si>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</si>
  <si>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</si>
  <si>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</si>
  <si>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</si>
  <si>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</si>
  <si>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</si>
  <si>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</si>
  <si>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</si>
  <si>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</si>
  <si>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</si>
  <si>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</si>
  <si>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</si>
  <si>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</si>
  <si>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</si>
  <si>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</si>
  <si>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</si>
  <si>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</si>
  <si>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</si>
  <si>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</si>
  <si>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</si>
  <si>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</si>
  <si>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</si>
  <si>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</si>
  <si>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</si>
  <si>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</si>
  <si>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</si>
  <si>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</si>
  <si>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</si>
  <si>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</si>
  <si>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</si>
  <si>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</si>
  <si>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</si>
  <si>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</si>
  <si>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</si>
  <si>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</si>
  <si>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</si>
  <si>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</si>
  <si>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</si>
  <si>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</si>
  <si>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</si>
  <si>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</si>
  <si>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</si>
  <si>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</si>
  <si>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</si>
  <si>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</si>
  <si>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</si>
  <si>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</si>
  <si>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</si>
  <si>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</si>
  <si>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</si>
  <si>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</si>
  <si>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</si>
  <si>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</si>
  <si>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</si>
  <si>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</si>
  <si>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</si>
  <si>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</si>
  <si>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</si>
  <si>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</si>
  <si>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</si>
  <si>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</si>
  <si>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</si>
  <si>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</si>
  <si>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</si>
  <si>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</si>
  <si>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</si>
  <si>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</si>
  <si>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</si>
  <si>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</si>
  <si>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</si>
  <si>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</si>
  <si>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</si>
  <si>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</si>
  <si>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</si>
  <si>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</si>
  <si>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</si>
  <si>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</si>
  <si>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</si>
  <si>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</si>
  <si>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</si>
  <si>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</si>
  <si>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</si>
  <si>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</si>
  <si>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</si>
  <si>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</si>
  <si>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</si>
  <si>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</si>
  <si>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</si>
  <si>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</si>
  <si>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</si>
  <si>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</si>
  <si>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</si>
  <si>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</si>
  <si>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</si>
  <si>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</si>
  <si>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</si>
  <si>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</si>
  <si>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</si>
  <si>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</si>
  <si>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</si>
  <si>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</si>
  <si>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</si>
  <si>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</si>
  <si>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</si>
  <si>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</si>
  <si>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</si>
  <si>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</si>
  <si>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</si>
  <si>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</si>
  <si>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</si>
  <si>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</si>
  <si>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</si>
  <si>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</si>
  <si>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</si>
  <si>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</si>
  <si>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</si>
  <si>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</si>
  <si>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</si>
  <si>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</si>
  <si>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</si>
  <si>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</si>
  <si>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</si>
  <si>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</si>
  <si>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</si>
  <si>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</si>
  <si>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</si>
  <si>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</si>
  <si>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</si>
  <si>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</si>
  <si>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</si>
  <si>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</si>
  <si>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</si>
  <si>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</si>
  <si>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</si>
  <si>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</si>
  <si>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</si>
  <si>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</si>
  <si>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</si>
  <si>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</si>
  <si>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</si>
  <si>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</si>
  <si>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</si>
  <si>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</si>
  <si>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</si>
  <si>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</si>
  <si>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</si>
  <si>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</si>
  <si>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</si>
  <si>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</si>
  <si>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</si>
  <si>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</si>
  <si>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</si>
  <si>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</si>
  <si>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</si>
  <si>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</si>
  <si>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</si>
  <si>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</si>
  <si>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</si>
  <si>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</si>
  <si>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</si>
  <si>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</si>
  <si>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</si>
  <si>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</si>
  <si>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</si>
  <si>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</si>
  <si>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</si>
  <si>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</si>
  <si>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</si>
  <si>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</si>
  <si>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</si>
  <si>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</si>
  <si>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</si>
  <si>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</si>
  <si>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</si>
  <si>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</si>
  <si>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</si>
  <si>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</si>
  <si>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</si>
  <si>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</si>
  <si>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</si>
  <si>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</si>
  <si>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</si>
  <si>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</si>
  <si>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</si>
  <si>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</si>
  <si>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</si>
  <si>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</si>
  <si>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</si>
  <si>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</si>
  <si>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</si>
  <si>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</si>
  <si>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</si>
  <si>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</si>
  <si>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</si>
  <si>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</si>
  <si>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</si>
  <si>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</si>
  <si>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</si>
  <si>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</si>
  <si>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</si>
  <si>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</si>
  <si>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</si>
  <si>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</si>
  <si>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</si>
  <si>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</si>
  <si>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</si>
  <si>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</si>
  <si>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</si>
  <si>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</si>
  <si>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</si>
  <si>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</si>
  <si>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</si>
  <si>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</si>
  <si>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</si>
  <si>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</si>
  <si>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</si>
  <si>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</si>
  <si>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</si>
  <si>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</si>
  <si>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</si>
  <si>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</si>
  <si>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</si>
  <si>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</si>
  <si>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</si>
  <si>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</si>
  <si>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</si>
  <si>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</si>
  <si>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</si>
  <si>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</si>
  <si>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</si>
  <si>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</si>
  <si>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</si>
  <si>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</si>
  <si>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</si>
  <si>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</si>
  <si>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</si>
  <si>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</si>
  <si>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</si>
  <si>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</si>
  <si>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</si>
  <si>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</si>
  <si>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</si>
  <si>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</si>
  <si>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</si>
  <si>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</si>
  <si>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</si>
  <si>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</si>
  <si>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</si>
  <si>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</si>
  <si>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</si>
  <si>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</si>
  <si>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</si>
  <si>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</si>
  <si>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</si>
  <si>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</si>
  <si>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</si>
  <si>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</si>
  <si>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</si>
  <si>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</si>
  <si>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</si>
  <si>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</si>
  <si>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</si>
  <si>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</si>
  <si>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</si>
  <si>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</si>
  <si>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</si>
  <si>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</si>
  <si>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</si>
  <si>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</si>
  <si>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</si>
  <si>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</si>
  <si>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</si>
  <si>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</si>
  <si>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</si>
  <si>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</si>
  <si>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</si>
  <si>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</si>
  <si>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</si>
  <si>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</si>
  <si>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</si>
  <si>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</si>
  <si>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</si>
  <si>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</si>
  <si>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</si>
  <si>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</si>
  <si>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</si>
  <si>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</si>
  <si>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</si>
  <si>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</si>
  <si>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</si>
  <si>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</si>
  <si>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</si>
  <si>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</si>
  <si>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</si>
  <si>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</si>
  <si>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</si>
  <si>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</si>
  <si>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</si>
  <si>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</si>
  <si>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</si>
  <si>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</si>
  <si>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</si>
  <si>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</si>
  <si>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</si>
  <si>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</si>
  <si>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</si>
  <si>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</si>
  <si>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</si>
  <si>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</si>
  <si>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</si>
  <si>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</si>
  <si>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</si>
  <si>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</si>
  <si>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</si>
  <si>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</si>
  <si>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</si>
  <si>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</si>
  <si>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</si>
  <si>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</si>
  <si>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</si>
  <si>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</si>
  <si>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</si>
  <si>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</si>
  <si>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</si>
  <si>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</si>
  <si>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</si>
  <si>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</si>
  <si>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</si>
  <si>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</si>
  <si>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</si>
  <si>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</si>
  <si>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</si>
  <si>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</si>
  <si>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</si>
  <si>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</si>
  <si>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</si>
  <si>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</si>
  <si>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</si>
  <si>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</si>
  <si>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</si>
  <si>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</si>
  <si>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</si>
  <si>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</si>
  <si>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</si>
  <si>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</si>
  <si>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</si>
  <si>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</si>
  <si>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</si>
  <si>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</si>
  <si>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</si>
  <si>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</si>
  <si>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</si>
  <si>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</si>
  <si>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</si>
  <si>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</si>
  <si>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</si>
  <si>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</si>
  <si>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</si>
  <si>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</si>
  <si>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</si>
  <si>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</si>
  <si>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</si>
  <si>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</si>
  <si>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</si>
  <si>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</si>
  <si>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</si>
  <si>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</si>
  <si>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</si>
  <si>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</si>
  <si>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</si>
  <si>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</si>
  <si>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</si>
  <si>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</si>
  <si>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</si>
  <si>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</si>
  <si>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</si>
  <si>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</si>
  <si>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</si>
  <si>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</si>
  <si>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</si>
  <si>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</si>
  <si>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</si>
  <si>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</si>
  <si>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</si>
  <si>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</si>
  <si>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</si>
  <si>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</si>
  <si>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</si>
  <si>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</si>
  <si>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</si>
  <si>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</si>
  <si>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</si>
  <si>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</si>
  <si>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</si>
  <si>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</si>
  <si>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</si>
  <si>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</si>
  <si>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</si>
  <si>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</si>
  <si>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</si>
  <si>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</si>
  <si>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</si>
  <si>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</si>
  <si>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</si>
  <si>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</si>
  <si>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</si>
  <si>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</si>
  <si>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</si>
  <si>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</si>
  <si>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</si>
  <si>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</si>
  <si>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</si>
  <si>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</si>
  <si>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</si>
  <si>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</si>
  <si>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</si>
  <si>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</si>
  <si>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</si>
  <si>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</si>
  <si>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</si>
  <si>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</si>
  <si>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</si>
  <si>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</si>
  <si>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</si>
  <si>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</si>
  <si>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</si>
  <si>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</si>
  <si>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</si>
  <si>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</si>
  <si>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</si>
  <si>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</si>
  <si>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</si>
  <si>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</si>
  <si>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</si>
  <si>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</si>
  <si>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</si>
  <si>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</si>
  <si>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</si>
  <si>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</si>
  <si>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</si>
  <si>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</si>
  <si>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</si>
  <si>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</si>
  <si>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</si>
  <si>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</si>
  <si>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</si>
  <si>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</si>
  <si>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</si>
  <si>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</si>
  <si>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</si>
  <si>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</si>
  <si>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</si>
  <si>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</si>
  <si>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</si>
  <si>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</si>
  <si>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</si>
  <si>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</si>
  <si>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</si>
  <si>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</si>
  <si>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</si>
  <si>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</si>
  <si>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</si>
  <si>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</si>
  <si>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</si>
  <si>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</si>
  <si>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</si>
  <si>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</si>
  <si>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</si>
  <si>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</si>
  <si>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</si>
  <si>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</si>
  <si>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</si>
  <si>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</si>
  <si>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</si>
  <si>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</si>
  <si>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</si>
  <si>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</si>
  <si>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</si>
  <si>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</si>
  <si>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</si>
  <si>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</si>
  <si>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</si>
  <si>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</si>
  <si>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</si>
  <si>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</si>
  <si>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</si>
  <si>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</si>
  <si>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</si>
  <si>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</si>
  <si>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</si>
  <si>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</si>
  <si>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</si>
  <si>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</si>
  <si>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</si>
  <si>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</si>
  <si>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</si>
  <si>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</si>
  <si>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</si>
  <si>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</si>
  <si>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</si>
  <si>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</si>
  <si>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</si>
  <si>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</si>
  <si>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</si>
  <si>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</si>
  <si>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</si>
  <si>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</si>
  <si>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</si>
  <si>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</si>
  <si>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</si>
  <si>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</si>
  <si>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</si>
  <si>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</si>
  <si>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</si>
  <si>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</si>
  <si>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</si>
  <si>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</si>
  <si>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</si>
  <si>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</si>
  <si>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</si>
  <si>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</si>
  <si>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</si>
  <si>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</si>
  <si>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</si>
  <si>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</si>
  <si>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</si>
  <si>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</si>
  <si>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</si>
  <si>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</si>
  <si>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</si>
  <si>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</si>
  <si>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</si>
  <si>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</si>
  <si>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</si>
  <si>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</si>
  <si>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</si>
  <si>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</si>
  <si>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</si>
  <si>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</si>
  <si>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</si>
  <si>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</si>
  <si>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</si>
  <si>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</si>
  <si>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</si>
  <si>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</si>
  <si>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</si>
  <si>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</si>
  <si>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</si>
  <si>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</si>
  <si>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</si>
  <si>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</si>
  <si>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</si>
  <si>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</si>
  <si>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</si>
  <si>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</si>
  <si>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</si>
  <si>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</si>
  <si>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</si>
  <si>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</si>
  <si>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</si>
  <si>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</si>
  <si>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</si>
  <si>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</si>
  <si>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</si>
  <si>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</si>
  <si>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</si>
  <si>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</si>
  <si>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</si>
  <si>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</si>
  <si>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</si>
  <si>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</si>
  <si>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</si>
  <si>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</si>
  <si>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</si>
  <si>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</si>
  <si>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</si>
  <si>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</si>
  <si>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</si>
  <si>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</si>
  <si>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</si>
  <si>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</si>
  <si>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</si>
  <si>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</si>
  <si>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</si>
  <si>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</si>
  <si>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</si>
  <si>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</si>
  <si>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</si>
  <si>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</si>
  <si>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</si>
  <si>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</si>
  <si>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</si>
  <si>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</si>
  <si>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</si>
  <si>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</si>
  <si>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</si>
  <si>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</si>
  <si>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</si>
  <si>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</si>
  <si>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</si>
  <si>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</si>
  <si>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</si>
  <si>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</si>
  <si>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</si>
  <si>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</si>
  <si>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</si>
  <si>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</si>
  <si>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</si>
  <si>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</si>
  <si>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</si>
  <si>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</si>
  <si>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</si>
  <si>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</si>
  <si>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</si>
  <si>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</si>
  <si>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</si>
  <si>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</si>
  <si>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</si>
  <si>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</si>
  <si>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</si>
  <si>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</si>
  <si>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</si>
  <si>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</si>
  <si>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</si>
  <si>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</si>
  <si>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</si>
  <si>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</si>
  <si>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</si>
  <si>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</si>
  <si>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</si>
  <si>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</si>
  <si>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</si>
  <si>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</si>
  <si>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</si>
  <si>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</si>
  <si>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</si>
  <si>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</si>
  <si>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</si>
  <si>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</si>
  <si>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</si>
  <si>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</si>
  <si>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</si>
  <si>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</si>
  <si>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</si>
  <si>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</si>
  <si>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</si>
  <si>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</si>
  <si>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</si>
  <si>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</si>
  <si>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</si>
  <si>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</si>
  <si>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</si>
  <si>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</si>
  <si>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</si>
  <si>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</si>
  <si>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</si>
  <si>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</si>
  <si>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</si>
  <si>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</si>
  <si>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</si>
  <si>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</si>
  <si>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</si>
  <si>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</si>
  <si>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</si>
  <si>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</si>
  <si>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</si>
  <si>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</si>
  <si>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</si>
  <si>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</si>
  <si>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</si>
  <si>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</si>
  <si>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</si>
  <si>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</si>
  <si>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</si>
  <si>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</si>
  <si>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</si>
  <si>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</si>
  <si>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</si>
  <si>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</si>
  <si>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</si>
  <si>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</si>
  <si>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</si>
  <si>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</si>
  <si>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</si>
  <si>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</si>
  <si>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</si>
  <si>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</si>
  <si>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</si>
  <si>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</si>
  <si>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</si>
  <si>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</si>
  <si>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</si>
  <si>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</si>
  <si>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</si>
  <si>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</si>
  <si>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</si>
  <si>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</si>
  <si>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</si>
  <si>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</si>
  <si>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</si>
  <si>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</si>
  <si>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</si>
  <si>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</si>
  <si>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</si>
  <si>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</si>
  <si>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</si>
  <si>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</si>
  <si>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</si>
  <si>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</si>
  <si>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</si>
  <si>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</si>
  <si>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</si>
  <si>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</si>
  <si>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</si>
  <si>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</si>
  <si>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</si>
  <si>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</si>
  <si>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</si>
  <si>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</si>
  <si>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</si>
  <si>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</si>
  <si>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</si>
  <si>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</si>
  <si>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</si>
  <si>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</si>
  <si>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</si>
  <si>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</si>
  <si>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</si>
  <si>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</si>
  <si>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</si>
  <si>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</si>
  <si>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</si>
  <si>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</si>
  <si>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</si>
  <si>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</si>
  <si>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</si>
  <si>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</si>
  <si>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</si>
  <si>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</si>
  <si>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</si>
  <si>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</si>
  <si>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</si>
  <si>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</si>
  <si>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</si>
  <si>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</si>
  <si>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</si>
  <si>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</si>
  <si>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</si>
  <si>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</si>
  <si>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</si>
  <si>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</si>
  <si>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</si>
  <si>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</si>
  <si>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</si>
  <si>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</si>
  <si>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</si>
  <si>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</si>
  <si>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</si>
  <si>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</si>
  <si>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</si>
  <si>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</si>
  <si>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</si>
  <si>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</si>
  <si>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</si>
  <si>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</si>
  <si>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</si>
  <si>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</si>
  <si>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</si>
  <si>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</si>
  <si>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</si>
  <si>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</si>
  <si>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</si>
  <si>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</si>
  <si>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</si>
  <si>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</si>
  <si>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</si>
  <si>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</si>
  <si>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</si>
  <si>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</si>
  <si>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</si>
  <si>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</si>
  <si>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</si>
  <si>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</si>
  <si>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</si>
  <si>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</si>
  <si>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</si>
  <si>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</si>
  <si>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</si>
  <si>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</si>
  <si>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</si>
  <si>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</si>
  <si>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</si>
  <si>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</si>
  <si>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</si>
  <si>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</si>
  <si>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</si>
  <si>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</si>
  <si>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</si>
  <si>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</si>
  <si>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</si>
  <si>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</si>
  <si>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</si>
  <si>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</si>
  <si>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</si>
  <si>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</si>
  <si>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</si>
  <si>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</si>
  <si>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</si>
  <si>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</si>
  <si>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</si>
  <si>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</si>
  <si>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</si>
  <si>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</si>
  <si>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</si>
  <si>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</si>
  <si>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</si>
  <si>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</si>
  <si>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</si>
  <si>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</si>
  <si>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</si>
  <si>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</si>
  <si>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</si>
  <si>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</si>
  <si>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</si>
  <si>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</si>
  <si>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</si>
  <si>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</si>
  <si>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</si>
  <si>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</si>
  <si>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</si>
  <si>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</si>
  <si>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</si>
  <si>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</si>
  <si>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</si>
  <si>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</si>
  <si>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</si>
  <si>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</si>
  <si>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</si>
  <si>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</si>
  <si>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</si>
  <si>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</si>
  <si>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</si>
  <si>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</si>
  <si>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</si>
  <si>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</si>
  <si>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</si>
  <si>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</si>
  <si>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</si>
  <si>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</si>
  <si>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</si>
  <si>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</si>
  <si>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</si>
  <si>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</si>
  <si>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</si>
  <si>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</si>
  <si>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</si>
  <si>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</si>
  <si>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</si>
  <si>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</si>
  <si>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</si>
  <si>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</si>
  <si>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</si>
  <si>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</si>
  <si>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</si>
  <si>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</si>
  <si>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</si>
  <si>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</si>
  <si>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</si>
  <si>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</si>
  <si>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</si>
  <si>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</si>
  <si>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</si>
  <si>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</si>
  <si>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</si>
  <si>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</si>
  <si>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</si>
  <si>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</si>
  <si>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</si>
  <si>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</si>
  <si>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</si>
  <si>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</si>
  <si>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</si>
  <si>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</si>
  <si>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</si>
  <si>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</si>
  <si>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</si>
  <si>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</si>
  <si>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</si>
  <si>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</si>
  <si>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</si>
  <si>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</si>
  <si>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</si>
  <si>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</si>
  <si>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</si>
  <si>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</si>
  <si>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</si>
  <si>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</si>
  <si>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</si>
  <si>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</si>
  <si>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</si>
  <si>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</si>
  <si>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</si>
  <si>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</si>
  <si>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</si>
  <si>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</si>
  <si>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</si>
  <si>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</si>
  <si>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</si>
  <si>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</si>
  <si>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</si>
  <si>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</si>
  <si>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</si>
  <si>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</si>
  <si>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</si>
  <si>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</si>
  <si>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</si>
  <si>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</si>
  <si>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</si>
  <si>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</si>
  <si>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</si>
  <si>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</si>
  <si>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</si>
  <si>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</si>
  <si>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</si>
  <si>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</si>
  <si>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</si>
  <si>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</si>
  <si>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</si>
  <si>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</si>
  <si>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</si>
  <si>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</si>
  <si>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</si>
  <si>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</si>
  <si>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</si>
  <si>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</si>
  <si>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</si>
  <si>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</si>
  <si>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</si>
  <si>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</si>
  <si>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</si>
  <si>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</si>
  <si>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</si>
  <si>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</si>
  <si>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</si>
  <si>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</si>
  <si>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</si>
  <si>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</si>
  <si>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</si>
  <si>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</si>
  <si>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</si>
  <si>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</si>
  <si>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</si>
  <si>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</si>
  <si>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</si>
  <si>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</si>
  <si>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</si>
  <si>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</si>
  <si>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</si>
  <si>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</si>
  <si>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</si>
  <si>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</si>
  <si>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</si>
  <si>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</si>
  <si>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</si>
  <si>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</si>
  <si>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</si>
  <si>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</si>
  <si>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</si>
  <si>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</si>
  <si>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</si>
  <si>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</si>
  <si>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</si>
  <si>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</si>
  <si>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</si>
  <si>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</si>
  <si>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</si>
  <si>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</si>
  <si>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</si>
  <si>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</si>
  <si>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</si>
  <si>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</si>
  <si>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</si>
  <si>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</si>
  <si>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</si>
  <si>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</si>
  <si>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</si>
  <si>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</si>
  <si>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</si>
  <si>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</si>
  <si>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</si>
  <si>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</si>
  <si>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</si>
  <si>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</si>
  <si>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</si>
  <si>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</si>
  <si>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</si>
  <si>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</si>
  <si>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</si>
  <si>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</si>
  <si>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</si>
  <si>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</si>
  <si>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</si>
  <si>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</si>
  <si>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</si>
  <si>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</si>
  <si>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</si>
  <si>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</si>
  <si>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</si>
  <si>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</si>
  <si>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</si>
  <si>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</si>
  <si>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</si>
  <si>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</si>
  <si>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</si>
  <si>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</si>
  <si>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</si>
  <si>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</si>
  <si>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</si>
  <si>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</si>
  <si>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</si>
  <si>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</si>
  <si>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</si>
  <si>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</si>
  <si>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</si>
  <si>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</si>
  <si>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</si>
  <si>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</si>
  <si>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</si>
  <si>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</si>
  <si>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</si>
  <si>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</si>
  <si>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</si>
  <si>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</si>
  <si>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</si>
  <si>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</si>
  <si>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</si>
  <si>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</si>
  <si>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</si>
  <si>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</si>
  <si>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</si>
  <si>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</si>
  <si>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</si>
  <si>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</si>
  <si>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</si>
  <si>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</si>
  <si>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</si>
  <si>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</si>
  <si>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</si>
  <si>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</si>
  <si>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</si>
  <si>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</si>
  <si>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</si>
  <si>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</si>
  <si>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</si>
  <si>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</si>
  <si>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</si>
  <si>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</si>
  <si>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</si>
  <si>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</si>
  <si>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</si>
  <si>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</si>
  <si>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</si>
  <si>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</si>
  <si>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</si>
  <si>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</si>
  <si>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</si>
  <si>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</si>
  <si>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</si>
  <si>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</si>
  <si>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</si>
  <si>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</si>
  <si>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</si>
  <si>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</si>
  <si>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</si>
  <si>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</si>
  <si>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</si>
  <si>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</si>
  <si>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</si>
  <si>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</si>
  <si>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</si>
  <si>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</si>
  <si>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</si>
  <si>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</si>
  <si>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</si>
  <si>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</si>
  <si>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</si>
  <si>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</si>
  <si>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</si>
  <si>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</si>
  <si>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</si>
  <si>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</si>
  <si>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</si>
  <si>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</si>
  <si>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</si>
  <si>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</si>
  <si>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</si>
  <si>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</si>
  <si>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</si>
  <si>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</si>
  <si>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</si>
  <si>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</si>
  <si>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</si>
  <si>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</si>
  <si>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</si>
  <si>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</si>
  <si>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</si>
  <si>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</si>
  <si>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</si>
  <si>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</si>
  <si>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</si>
  <si>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</si>
  <si>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</si>
  <si>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</si>
  <si>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</si>
  <si>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</si>
  <si>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</si>
  <si>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</si>
  <si>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</si>
  <si>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</si>
  <si>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</si>
  <si>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</si>
  <si>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</si>
  <si>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</si>
  <si>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</si>
  <si>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</si>
  <si>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</si>
  <si>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</si>
  <si>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</si>
  <si>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</si>
  <si>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</si>
  <si>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</si>
  <si>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</si>
  <si>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</si>
  <si>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</si>
  <si>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</si>
  <si>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</si>
  <si>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</si>
  <si>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</si>
  <si>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</si>
  <si>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</si>
  <si>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</si>
  <si>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</si>
  <si>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</si>
  <si>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</si>
  <si>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</si>
  <si>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</si>
  <si>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</si>
  <si>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</si>
  <si>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</si>
  <si>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</si>
  <si>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</si>
  <si>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</si>
  <si>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</si>
  <si>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</si>
  <si>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</si>
  <si>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</si>
  <si>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</si>
  <si>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</si>
  <si>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</si>
  <si>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</si>
  <si>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</si>
  <si>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</si>
  <si>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</si>
  <si>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</si>
  <si>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</si>
  <si>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</si>
  <si>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</si>
  <si>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</si>
  <si>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</si>
  <si>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</si>
  <si>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</si>
  <si>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</si>
  <si>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</si>
  <si>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</si>
  <si>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</si>
  <si>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</si>
  <si>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</si>
  <si>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</si>
  <si>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</si>
  <si>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</si>
  <si>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</si>
  <si>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</si>
  <si>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</si>
  <si>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</si>
  <si>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</si>
  <si>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</si>
  <si>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</si>
  <si>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</si>
  <si>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</si>
  <si>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</si>
  <si>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</si>
  <si>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</si>
  <si>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</si>
  <si>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</si>
  <si>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</si>
  <si>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</si>
  <si>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</si>
  <si>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</si>
  <si>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</si>
  <si>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</si>
  <si>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</si>
  <si>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</si>
  <si>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</si>
  <si>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</si>
  <si>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</si>
  <si>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</si>
  <si>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</si>
  <si>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</si>
  <si>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</si>
  <si>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</si>
  <si>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</si>
  <si>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</si>
  <si>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</si>
  <si>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</si>
  <si>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</si>
  <si>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</si>
  <si>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</si>
  <si>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</si>
  <si>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</si>
  <si>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</si>
  <si>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</si>
  <si>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</si>
  <si>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</si>
  <si>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</si>
  <si>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</si>
  <si>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</si>
  <si>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</si>
  <si>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</si>
  <si>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</si>
  <si>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</si>
  <si>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</si>
  <si>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</si>
  <si>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</si>
  <si>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</si>
  <si>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</si>
  <si>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</si>
  <si>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</si>
  <si>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</si>
  <si>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</si>
  <si>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</si>
  <si>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</si>
  <si>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</si>
  <si>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</si>
  <si>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</si>
  <si>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</si>
  <si>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</si>
  <si>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</si>
  <si>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</si>
  <si>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</si>
  <si>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</si>
  <si>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</si>
  <si>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</si>
  <si>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</si>
  <si>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</si>
  <si>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</si>
  <si>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</si>
  <si>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</si>
  <si>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</si>
  <si>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</si>
  <si>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</si>
  <si>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</si>
  <si>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</si>
  <si>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</si>
  <si>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</si>
  <si>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</si>
  <si>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</si>
  <si>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</si>
  <si>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</si>
  <si>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</si>
  <si>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</si>
  <si>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</si>
  <si>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</si>
  <si>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</si>
  <si>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</si>
  <si>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</si>
  <si>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</si>
  <si>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</si>
  <si>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</si>
  <si>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</si>
  <si>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</si>
  <si>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</si>
  <si>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</si>
  <si>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</si>
  <si>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</si>
  <si>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</si>
  <si>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</si>
  <si>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</si>
  <si>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</si>
  <si>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</si>
  <si>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</si>
  <si>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</si>
  <si>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</si>
  <si>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</si>
  <si>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</si>
  <si>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</si>
  <si>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</si>
  <si>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</si>
  <si>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</si>
  <si>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</si>
  <si>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</si>
  <si>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</si>
  <si>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</si>
  <si>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</si>
  <si>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</si>
  <si>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</si>
  <si>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</si>
  <si>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</si>
  <si>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</si>
  <si>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</si>
  <si>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</si>
  <si>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</si>
  <si>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</si>
  <si>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</si>
  <si>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</si>
  <si>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</si>
  <si>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</si>
  <si>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</si>
  <si>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</si>
  <si>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</si>
  <si>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</si>
  <si>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</si>
  <si>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</si>
  <si>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</si>
  <si>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</si>
  <si>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</si>
  <si>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</si>
  <si>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</si>
  <si>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</si>
  <si>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</si>
  <si>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</si>
  <si>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</si>
  <si>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</si>
  <si>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</si>
  <si>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</si>
  <si>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</si>
  <si>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</si>
  <si>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</si>
  <si>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</si>
  <si>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</si>
  <si>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</si>
  <si>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</si>
  <si>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</si>
  <si>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</si>
  <si>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</si>
  <si>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</si>
  <si>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</si>
  <si>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</si>
  <si>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</si>
  <si>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</si>
  <si>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</si>
  <si>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</si>
  <si>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</si>
  <si>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</si>
  <si>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</si>
  <si>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</si>
  <si>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</si>
  <si>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</si>
  <si>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</si>
  <si>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</si>
  <si>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</si>
  <si>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</si>
  <si>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</si>
  <si>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</si>
  <si>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</si>
  <si>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</si>
  <si>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</si>
  <si>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</si>
  <si>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</si>
  <si>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</si>
  <si>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</si>
  <si>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</si>
  <si>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</si>
  <si>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</si>
  <si>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</si>
  <si>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</si>
  <si>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</si>
  <si>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</si>
  <si>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</si>
  <si>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</si>
  <si>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</si>
  <si>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</si>
  <si>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</si>
  <si>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</si>
  <si>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</si>
  <si>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</si>
  <si>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</si>
  <si>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</si>
  <si>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</si>
  <si>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</si>
  <si>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</si>
  <si>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</si>
  <si>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</si>
  <si>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</si>
  <si>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</si>
  <si>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</si>
  <si>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</si>
  <si>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</si>
  <si>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</si>
  <si>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</si>
  <si>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</si>
  <si>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</si>
  <si>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</si>
  <si>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</si>
  <si>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</si>
  <si>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</si>
  <si>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</si>
  <si>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</si>
  <si>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</si>
  <si>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</si>
  <si>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</si>
  <si>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</si>
  <si>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</si>
  <si>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</si>
  <si>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</si>
  <si>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</si>
  <si>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</si>
  <si>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</si>
  <si>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</si>
  <si>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</si>
  <si>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</si>
  <si>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</si>
  <si>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</si>
  <si>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</si>
  <si>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</si>
  <si>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</si>
  <si>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</si>
  <si>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</si>
  <si>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</si>
  <si>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</si>
  <si>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</si>
  <si>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</si>
  <si>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</si>
  <si>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</si>
  <si>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</si>
  <si>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</si>
  <si>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</si>
  <si>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</si>
  <si>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</si>
  <si>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</si>
  <si>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</si>
  <si>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</si>
  <si>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</si>
  <si>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</si>
  <si>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</si>
  <si>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</si>
  <si>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</si>
  <si>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</si>
  <si>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</si>
  <si>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</si>
  <si>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</si>
  <si>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</si>
  <si>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</si>
  <si>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</si>
  <si>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</si>
  <si>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</si>
  <si>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</si>
  <si>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</si>
  <si>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</si>
  <si>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</si>
  <si>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</si>
  <si>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</si>
  <si>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</si>
  <si>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</si>
  <si>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</si>
  <si>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</si>
  <si>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</si>
  <si>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</si>
  <si>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</si>
  <si>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</si>
  <si>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</si>
  <si>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</si>
  <si>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</si>
  <si>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</si>
  <si>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</si>
  <si>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</si>
  <si>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</si>
  <si>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</si>
  <si>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</si>
  <si>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</si>
  <si>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</si>
  <si>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</si>
  <si>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</si>
  <si>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</si>
  <si>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</si>
  <si>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</si>
  <si>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</si>
  <si>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</si>
  <si>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</si>
  <si>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</si>
  <si>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</si>
  <si>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</si>
  <si>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</si>
  <si>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</si>
  <si>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</si>
  <si>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</si>
  <si>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</si>
  <si>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</si>
  <si>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</si>
  <si>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</si>
  <si>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</si>
  <si>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</si>
  <si>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</si>
  <si>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</si>
  <si>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</si>
  <si>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</si>
  <si>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</si>
  <si>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</si>
  <si>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</si>
  <si>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</si>
  <si>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</si>
  <si>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</si>
  <si>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</si>
  <si>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</si>
  <si>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</si>
  <si>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</si>
  <si>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</si>
  <si>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</si>
  <si>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</si>
  <si>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</si>
  <si>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</si>
  <si>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</si>
  <si>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</si>
  <si>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</si>
  <si>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</si>
  <si>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</si>
  <si>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</si>
  <si>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</si>
  <si>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</si>
  <si>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</si>
  <si>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</si>
  <si>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</si>
  <si>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</si>
  <si>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</si>
  <si>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</si>
  <si>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</si>
  <si>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</si>
  <si>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</si>
  <si>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</si>
  <si>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</si>
  <si>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</si>
  <si>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</si>
  <si>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</si>
  <si>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</si>
  <si>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</si>
  <si>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</si>
  <si>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</si>
  <si>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</si>
  <si>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</si>
  <si>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</si>
  <si>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</si>
  <si>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</si>
  <si>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</si>
  <si>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</si>
  <si>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</si>
  <si>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</si>
  <si>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</si>
  <si>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</si>
  <si>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</si>
  <si>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</si>
  <si>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</si>
  <si>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</si>
  <si>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</si>
  <si>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</si>
  <si>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</si>
  <si>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</si>
  <si>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</si>
  <si>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</si>
  <si>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</si>
  <si>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</si>
  <si>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</si>
  <si>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</si>
  <si>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</si>
  <si>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</si>
  <si>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</si>
  <si>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</si>
  <si>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</si>
  <si>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</si>
  <si>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</si>
  <si>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</si>
  <si>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</si>
  <si>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</si>
  <si>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</si>
  <si>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</si>
  <si>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</si>
  <si>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</si>
  <si>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</si>
  <si>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</si>
  <si>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</si>
  <si>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</si>
  <si>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</si>
  <si>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</si>
  <si>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</si>
  <si>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</si>
  <si>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</si>
  <si>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</si>
  <si>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</si>
  <si>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</si>
  <si>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</si>
  <si>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</si>
  <si>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</si>
  <si>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</si>
  <si>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</si>
  <si>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</si>
  <si>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</si>
  <si>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</si>
  <si>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</si>
  <si>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</si>
  <si>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</si>
  <si>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</si>
  <si>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</si>
  <si>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</si>
  <si>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</si>
  <si>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</si>
  <si>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</si>
  <si>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</si>
  <si>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</si>
  <si>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</si>
  <si>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</si>
  <si>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</si>
  <si>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</si>
  <si>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</si>
  <si>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</si>
  <si>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</si>
  <si>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</si>
  <si>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</si>
  <si>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</si>
  <si>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</si>
  <si>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</si>
  <si>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</si>
  <si>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</si>
  <si>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</si>
  <si>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</si>
  <si>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</si>
  <si>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</si>
  <si>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</si>
  <si>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</si>
  <si>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</si>
  <si>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</si>
  <si>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</si>
  <si>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</si>
  <si>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</si>
  <si>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</si>
  <si>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</si>
  <si>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</si>
  <si>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</si>
  <si>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</si>
  <si>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</si>
  <si>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</si>
  <si>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</si>
  <si>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</si>
  <si>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</si>
  <si>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</si>
  <si>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</si>
  <si>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</si>
  <si>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</si>
  <si>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</si>
  <si>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</si>
  <si>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</si>
  <si>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</si>
  <si>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</si>
  <si>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</si>
  <si>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</si>
  <si>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</si>
  <si>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</si>
  <si>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</si>
  <si>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</si>
  <si>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</si>
  <si>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</si>
  <si>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</si>
  <si>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</si>
  <si>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</si>
  <si>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</si>
  <si>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</si>
  <si>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</si>
  <si>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</si>
  <si>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</si>
  <si>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</si>
  <si>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</si>
  <si>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</si>
  <si>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</si>
  <si>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</si>
  <si>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</si>
  <si>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</si>
  <si>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</si>
  <si>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</si>
  <si>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</si>
  <si>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</si>
  <si>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</si>
  <si>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</si>
  <si>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</si>
  <si>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</si>
  <si>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</si>
  <si>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</si>
  <si>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</si>
  <si>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</si>
  <si>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</si>
  <si>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</si>
  <si>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</si>
  <si>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</si>
  <si>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</si>
  <si>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</si>
  <si>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</si>
  <si>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</si>
  <si>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</si>
  <si>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</si>
  <si>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</si>
  <si>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</si>
  <si>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</si>
  <si>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</si>
  <si>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</si>
  <si>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</si>
  <si>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</si>
  <si>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</si>
  <si>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</si>
  <si>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</si>
  <si>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</si>
  <si>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</si>
  <si>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</si>
  <si>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</si>
  <si>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</si>
  <si>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</si>
  <si>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</si>
  <si>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</si>
  <si>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</si>
  <si>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</si>
  <si>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</si>
  <si>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</si>
  <si>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</si>
  <si>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</si>
  <si>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</si>
  <si>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</si>
  <si>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</si>
  <si>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</si>
  <si>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</si>
  <si>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</si>
  <si>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</si>
  <si>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</si>
  <si>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</si>
  <si>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</si>
  <si>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</si>
  <si>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</si>
  <si>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</si>
  <si>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</si>
  <si>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</si>
  <si>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</si>
  <si>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</si>
  <si>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</si>
  <si>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</si>
  <si>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</si>
  <si>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</si>
  <si>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</si>
  <si>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</si>
  <si>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</si>
  <si>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</si>
  <si>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</si>
  <si>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</si>
  <si>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</si>
  <si>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</si>
  <si>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</si>
  <si>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</si>
  <si>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</si>
  <si>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</si>
  <si>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</si>
  <si>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</si>
  <si>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</si>
  <si>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</si>
  <si>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</si>
  <si>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</si>
  <si>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</si>
  <si>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</si>
  <si>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</si>
  <si>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</si>
  <si>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</si>
  <si>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</si>
  <si>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</si>
  <si>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</si>
  <si>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</si>
  <si>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</si>
  <si>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</si>
  <si>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</si>
  <si>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</si>
  <si>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</si>
  <si>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</si>
  <si>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</si>
  <si>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</si>
  <si>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</si>
  <si>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</si>
  <si>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</si>
  <si>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</si>
  <si>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</si>
  <si>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</si>
  <si>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</si>
  <si>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</si>
  <si>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</si>
  <si>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</si>
  <si>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</si>
  <si>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</si>
  <si>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</si>
  <si>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</si>
  <si>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</si>
  <si>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</si>
  <si>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</si>
  <si>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</si>
  <si>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</si>
  <si>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</si>
  <si>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</si>
  <si>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</si>
  <si>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</si>
  <si>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</si>
  <si>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</si>
  <si>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</si>
  <si>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</si>
  <si>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</si>
  <si>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</si>
  <si>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</si>
  <si>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</si>
  <si>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</si>
  <si>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</si>
  <si>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</si>
  <si>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</si>
  <si>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</si>
  <si>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</si>
  <si>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</si>
  <si>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</si>
  <si>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</si>
  <si>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</si>
  <si>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</si>
  <si>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</si>
  <si>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</si>
  <si>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</si>
  <si>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</si>
  <si>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</si>
  <si>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</si>
  <si>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</si>
  <si>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</si>
  <si>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</si>
  <si>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</si>
  <si>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</si>
  <si>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</si>
  <si>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</si>
  <si>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</si>
  <si>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</si>
  <si>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</si>
  <si>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</si>
  <si>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</si>
  <si>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</si>
  <si>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</si>
  <si>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</si>
  <si>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</si>
  <si>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</si>
  <si>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</si>
  <si>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</si>
  <si>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</si>
  <si>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</si>
  <si>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</si>
  <si>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</si>
  <si>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</si>
  <si>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</si>
  <si>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</si>
  <si>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</si>
  <si>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</si>
  <si>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</si>
  <si>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</si>
  <si>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</si>
  <si>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</si>
  <si>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</si>
  <si>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</si>
  <si>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</si>
  <si>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</si>
  <si>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</si>
  <si>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</si>
  <si>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</si>
  <si>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</si>
  <si>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</si>
  <si>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</si>
  <si>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</si>
  <si>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</si>
  <si>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</si>
  <si>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</si>
  <si>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</si>
  <si>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</si>
  <si>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</si>
  <si>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</si>
  <si>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</si>
  <si>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</si>
  <si>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</si>
  <si>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</si>
  <si>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</si>
  <si>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</si>
  <si>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</si>
  <si>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</si>
  <si>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</si>
  <si>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</si>
  <si>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</si>
  <si>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</si>
  <si>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</si>
  <si>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</si>
  <si>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</si>
  <si>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</si>
  <si>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</si>
  <si>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</si>
  <si>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</si>
  <si>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</si>
  <si>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</si>
  <si>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</si>
  <si>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</si>
  <si>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</si>
  <si>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</si>
  <si>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</si>
  <si>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</si>
  <si>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</si>
  <si>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</si>
  <si>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</si>
  <si>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</si>
  <si>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</si>
  <si>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</si>
  <si>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</si>
  <si>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</si>
  <si>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</si>
  <si>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</si>
  <si>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</si>
  <si>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</si>
  <si>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</si>
  <si>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</si>
  <si>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</si>
  <si>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</si>
  <si>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</si>
  <si>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</si>
  <si>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</si>
  <si>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</si>
  <si>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</si>
  <si>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</si>
  <si>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</si>
  <si>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</si>
  <si>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</si>
  <si>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</si>
  <si>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</si>
  <si>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</si>
  <si>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</si>
  <si>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</si>
  <si>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</si>
  <si>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</si>
  <si>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</si>
  <si>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</si>
  <si>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</si>
  <si>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</si>
  <si>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</si>
  <si>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</si>
  <si>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</si>
  <si>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</si>
  <si>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</si>
  <si>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</si>
  <si>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</si>
  <si>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</si>
  <si>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</si>
  <si>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</si>
  <si>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</si>
  <si>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</si>
  <si>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</si>
  <si>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</si>
  <si>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</si>
  <si>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</si>
  <si>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</si>
  <si>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</si>
  <si>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</si>
  <si>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</si>
  <si>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</si>
  <si>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</si>
  <si>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</si>
  <si>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</si>
  <si>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</si>
  <si>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</si>
  <si>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</si>
  <si>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</si>
  <si>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</si>
  <si>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</si>
  <si>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</si>
  <si>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</si>
  <si>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</si>
  <si>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</si>
  <si>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</si>
  <si>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</si>
  <si>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</si>
  <si>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</si>
  <si>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</si>
  <si>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</si>
  <si>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</si>
  <si>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</si>
  <si>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</si>
  <si>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</si>
  <si>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</si>
  <si>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</si>
  <si>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</si>
  <si>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</si>
  <si>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</si>
  <si>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</si>
  <si>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</si>
  <si>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</si>
  <si>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</si>
  <si>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</si>
  <si>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</si>
  <si>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</si>
  <si>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</si>
  <si>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</si>
  <si>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</si>
  <si>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</si>
  <si>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</si>
  <si>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</si>
  <si>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</si>
  <si>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</si>
  <si>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</si>
  <si>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</si>
  <si>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</si>
  <si>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</si>
  <si>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</si>
  <si>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</si>
  <si>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</si>
  <si>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</si>
  <si>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</si>
  <si>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</si>
  <si>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</si>
  <si>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</si>
  <si>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</si>
  <si>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</si>
  <si>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</si>
  <si>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</si>
  <si>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</si>
  <si>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</si>
  <si>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</si>
  <si>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</si>
  <si>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</si>
  <si>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</si>
  <si>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</si>
  <si>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</si>
  <si>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</si>
  <si>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</si>
  <si>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</si>
  <si>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</si>
  <si>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</si>
  <si>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</si>
  <si>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</si>
  <si>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</si>
  <si>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</si>
  <si>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</si>
  <si>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</si>
  <si>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</si>
  <si>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</si>
  <si>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</si>
  <si>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</si>
  <si>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</si>
  <si>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</si>
  <si>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</si>
  <si>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</si>
  <si>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</si>
  <si>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</si>
  <si>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</si>
  <si>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</si>
  <si>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</si>
  <si>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</si>
  <si>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</si>
  <si>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</si>
  <si>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</si>
  <si>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</si>
  <si>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</si>
  <si>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</si>
  <si>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</si>
  <si>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</si>
  <si>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</si>
  <si>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</si>
  <si>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</si>
  <si>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</si>
  <si>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</si>
  <si>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</si>
  <si>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</si>
  <si>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</si>
  <si>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</si>
  <si>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</si>
  <si>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</si>
  <si>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</si>
  <si>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</si>
  <si>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</si>
  <si>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</si>
  <si>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</si>
  <si>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</si>
  <si>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</si>
  <si>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</si>
  <si>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</si>
  <si>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</si>
  <si>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</si>
  <si>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</si>
  <si>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</si>
  <si>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</si>
  <si>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</si>
  <si>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</si>
  <si>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</si>
  <si>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</si>
  <si>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</si>
  <si>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</si>
  <si>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</si>
  <si>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</si>
  <si>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</si>
  <si>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</si>
  <si>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</si>
  <si>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</si>
  <si>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</si>
  <si>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</si>
  <si>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</si>
  <si>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</si>
  <si>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</si>
  <si>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</si>
  <si>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</si>
  <si>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</si>
  <si>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</si>
  <si>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</si>
  <si>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</si>
  <si>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</si>
  <si>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</si>
  <si>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</si>
  <si>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</si>
  <si>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</si>
  <si>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</si>
  <si>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</si>
  <si>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</si>
  <si>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</si>
  <si>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</si>
  <si>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</si>
  <si>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</si>
  <si>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</si>
  <si>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</si>
  <si>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</si>
  <si>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</si>
  <si>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</si>
  <si>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</si>
  <si>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</si>
  <si>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</si>
  <si>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</si>
  <si>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</si>
  <si>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</si>
  <si>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</si>
  <si>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</si>
  <si>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</si>
  <si>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</si>
  <si>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</si>
  <si>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</si>
  <si>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</si>
  <si>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</si>
  <si>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</si>
  <si>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</si>
  <si>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</si>
  <si>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</si>
  <si>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</si>
  <si>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</si>
  <si>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</si>
  <si>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</si>
  <si>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</si>
  <si>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</si>
  <si>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</si>
  <si>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</si>
  <si>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</si>
  <si>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</si>
  <si>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</si>
  <si>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</si>
  <si>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</si>
  <si>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</si>
  <si>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</si>
  <si>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</si>
  <si>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</si>
  <si>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</si>
  <si>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</si>
  <si>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</si>
  <si>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</si>
  <si>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</si>
  <si>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</si>
  <si>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</si>
  <si>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</si>
  <si>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</si>
  <si>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</si>
  <si>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</si>
  <si>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</si>
  <si>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</si>
  <si>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</si>
  <si>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</si>
  <si>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</si>
  <si>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</si>
  <si>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</si>
  <si>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</si>
  <si>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</si>
  <si>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</si>
  <si>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</si>
  <si>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</si>
  <si>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</si>
  <si>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</si>
  <si>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</si>
  <si>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</si>
  <si>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</si>
  <si>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</si>
  <si>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</si>
  <si>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</si>
  <si>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</si>
  <si>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</si>
  <si>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</si>
  <si>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</si>
  <si>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</si>
  <si>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</si>
  <si>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</si>
  <si>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</si>
  <si>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</si>
  <si>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</si>
  <si>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</si>
  <si>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</si>
  <si>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</si>
  <si>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</si>
  <si>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</si>
  <si>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</si>
  <si>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</si>
  <si>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</si>
  <si>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</si>
  <si>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</si>
  <si>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</si>
  <si>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</si>
  <si>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</si>
  <si>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</si>
  <si>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</si>
  <si>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</si>
  <si>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</si>
  <si>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</si>
  <si>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</si>
  <si>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</si>
  <si>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</si>
  <si>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</si>
  <si>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</si>
  <si>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</si>
  <si>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</si>
  <si>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</si>
  <si>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</si>
  <si>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</si>
  <si>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</si>
  <si>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</si>
  <si>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</si>
  <si>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</si>
  <si>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</si>
  <si>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</si>
  <si>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</si>
  <si>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</si>
  <si>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</si>
  <si>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</si>
  <si>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</si>
  <si>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</si>
  <si>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</si>
  <si>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</si>
  <si>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</si>
  <si>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</si>
  <si>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</si>
  <si>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</si>
  <si>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</si>
  <si>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</si>
  <si>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</si>
  <si>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</si>
  <si>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</si>
  <si>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</si>
  <si>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</si>
  <si>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</si>
  <si>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</si>
  <si>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</si>
  <si>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</si>
  <si>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</si>
  <si>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</si>
  <si>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</si>
  <si>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</si>
  <si>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</si>
  <si>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</si>
  <si>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</si>
  <si>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</si>
  <si>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</si>
  <si>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</si>
  <si>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</si>
  <si>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</si>
  <si>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</si>
  <si>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</si>
  <si>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</si>
  <si>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</si>
  <si>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</si>
  <si>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</si>
  <si>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</si>
  <si>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</si>
  <si>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</si>
  <si>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</si>
  <si>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</si>
  <si>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</si>
  <si>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</si>
  <si>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</si>
  <si>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</si>
  <si>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</si>
  <si>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</si>
  <si>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</si>
  <si>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</si>
  <si>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</si>
  <si>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</si>
  <si>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</si>
  <si>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</si>
  <si>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</si>
  <si>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</si>
  <si>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</si>
  <si>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</si>
  <si>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</si>
  <si>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</si>
  <si>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</si>
  <si>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</si>
  <si>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</si>
  <si>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</si>
  <si>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</si>
  <si>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</si>
  <si>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</si>
  <si>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</si>
  <si>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</si>
  <si>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</si>
  <si>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</si>
  <si>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</si>
  <si>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</si>
  <si>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</si>
  <si>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</si>
  <si>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</si>
  <si>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</si>
  <si>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</si>
  <si>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</si>
  <si>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</si>
  <si>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</si>
  <si>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</si>
  <si>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</si>
  <si>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</si>
  <si>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</si>
  <si>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</si>
  <si>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</si>
  <si>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</si>
  <si>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</si>
  <si>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</si>
  <si>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</si>
  <si>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</si>
  <si>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</si>
  <si>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</si>
  <si>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</si>
  <si>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</si>
  <si>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</si>
  <si>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</si>
  <si>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</si>
  <si>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</si>
  <si>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</si>
  <si>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</si>
  <si>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</si>
  <si>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</si>
  <si>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</si>
  <si>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</si>
  <si>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</si>
  <si>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</si>
  <si>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</si>
  <si>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</si>
  <si>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</si>
  <si>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</si>
  <si>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</si>
  <si>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</si>
  <si>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</si>
  <si>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</si>
  <si>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</si>
  <si>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</si>
  <si>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</si>
  <si>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</si>
  <si>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</si>
  <si>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</si>
  <si>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</si>
  <si>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</si>
  <si>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</si>
  <si>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</si>
  <si>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</si>
  <si>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</si>
  <si>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</si>
  <si>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</si>
  <si>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</si>
  <si>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</si>
  <si>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</si>
  <si>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</si>
  <si>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</si>
  <si>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</si>
  <si>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</si>
  <si>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</si>
  <si>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</si>
  <si>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</si>
  <si>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</si>
  <si>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</si>
  <si>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</si>
  <si>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</si>
  <si>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</si>
  <si>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</si>
  <si>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</si>
  <si>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</si>
  <si>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</si>
  <si>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</si>
  <si>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</si>
  <si>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</si>
  <si>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</si>
  <si>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</si>
  <si>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</si>
  <si>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</si>
  <si>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</si>
  <si>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</si>
  <si>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</si>
  <si>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</si>
  <si>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</si>
  <si>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</si>
  <si>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</si>
  <si>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</si>
  <si>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</si>
  <si>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</si>
  <si>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</si>
  <si>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</si>
  <si>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</si>
  <si>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</si>
  <si>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</si>
  <si>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</si>
  <si>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</si>
  <si>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</si>
  <si>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</si>
  <si>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</si>
  <si>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</si>
  <si>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</si>
  <si>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</si>
  <si>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</si>
  <si>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</si>
  <si>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</si>
  <si>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</si>
  <si>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</si>
  <si>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</si>
  <si>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</si>
  <si>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</si>
  <si>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</si>
  <si>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</si>
  <si>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</si>
  <si>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</si>
  <si>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</si>
  <si>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</si>
  <si>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</si>
  <si>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</si>
  <si>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</si>
  <si>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</si>
  <si>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</si>
  <si>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</si>
  <si>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</si>
  <si>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</si>
  <si>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</si>
  <si>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</si>
  <si>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</si>
  <si>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</si>
  <si>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</si>
  <si>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</si>
  <si>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</si>
  <si>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</si>
  <si>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</si>
  <si>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</si>
  <si>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</si>
  <si>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</si>
  <si>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</si>
  <si>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</si>
  <si>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</si>
  <si>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</si>
  <si>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</si>
  <si>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</si>
  <si>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</si>
  <si>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</si>
  <si>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</si>
  <si>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</si>
  <si>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</si>
  <si>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</si>
  <si>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</si>
  <si>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</si>
  <si>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</si>
  <si>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</si>
  <si>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</si>
  <si>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</si>
  <si>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</si>
  <si>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</si>
  <si>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</si>
  <si>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</si>
  <si>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</si>
  <si>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</si>
  <si>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</si>
  <si>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</si>
  <si>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</si>
  <si>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</si>
  <si>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</si>
  <si>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</si>
  <si>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</si>
  <si>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</si>
  <si>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</si>
  <si>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</si>
  <si>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</si>
  <si>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</si>
  <si>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</si>
  <si>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</si>
  <si>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</si>
  <si>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</si>
  <si>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</si>
  <si>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</si>
  <si>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</si>
  <si>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</si>
  <si>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</si>
  <si>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</si>
  <si>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</si>
  <si>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</si>
  <si>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</si>
  <si>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</si>
  <si>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</si>
  <si>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</si>
  <si>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</si>
  <si>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</si>
  <si>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</si>
  <si>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</si>
  <si>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</si>
  <si>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</si>
  <si>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</si>
  <si>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</si>
  <si>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</si>
  <si>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</si>
  <si>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</si>
  <si>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</si>
  <si>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</si>
  <si>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</si>
  <si>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</si>
  <si>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</si>
  <si>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</si>
  <si>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</si>
  <si>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</si>
  <si>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</si>
  <si>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</si>
  <si>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</si>
  <si>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</si>
  <si>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</si>
  <si>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</si>
  <si>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</si>
  <si>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</si>
  <si>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</si>
  <si>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</si>
  <si>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</si>
  <si>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</si>
  <si>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</si>
  <si>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</si>
  <si>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</si>
  <si>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</si>
  <si>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</si>
  <si>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</si>
  <si>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</si>
  <si>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</si>
  <si>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</si>
  <si>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</si>
  <si>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</si>
  <si>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</si>
  <si>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</si>
  <si>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</si>
  <si>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</si>
  <si>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</si>
  <si>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</si>
  <si>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</si>
  <si>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</si>
  <si>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</si>
  <si>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</si>
  <si>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</si>
  <si>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</si>
  <si>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</si>
  <si>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</si>
  <si>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</si>
  <si>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</si>
  <si>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</si>
  <si>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</si>
  <si>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</si>
  <si>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</si>
  <si>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</si>
  <si>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</si>
  <si>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</si>
  <si>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</si>
  <si>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</si>
  <si>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</si>
  <si>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</si>
  <si>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</si>
  <si>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</si>
  <si>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</si>
  <si>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</si>
  <si>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</si>
  <si>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</si>
  <si>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</si>
  <si>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</si>
  <si>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</si>
  <si>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</si>
  <si>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</si>
  <si>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</si>
  <si>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</si>
  <si>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</si>
  <si>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</si>
  <si>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</si>
  <si>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</si>
  <si>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</si>
  <si>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</si>
  <si>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</si>
  <si>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</si>
  <si>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</si>
  <si>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</si>
  <si>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</si>
  <si>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</si>
  <si>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</si>
  <si>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</si>
  <si>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</si>
  <si>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</si>
  <si>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</si>
  <si>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</si>
  <si>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</si>
  <si>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</si>
  <si>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</si>
  <si>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</si>
  <si>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</si>
  <si>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</si>
  <si>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</si>
  <si>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</si>
  <si>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</si>
  <si>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</si>
  <si>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</si>
  <si>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</si>
  <si>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</si>
  <si>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</si>
  <si>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</si>
  <si>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</si>
  <si>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</si>
  <si>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</si>
  <si>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</si>
  <si>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</si>
  <si>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</si>
  <si>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</si>
  <si>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</si>
  <si>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</si>
  <si>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</si>
  <si>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</si>
  <si>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</si>
  <si>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</si>
  <si>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</si>
  <si>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</si>
  <si>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</si>
  <si>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</si>
  <si>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</si>
  <si>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</si>
  <si>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</si>
  <si>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</si>
  <si>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</si>
  <si>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</si>
  <si>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</si>
  <si>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</si>
  <si>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</si>
  <si>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</si>
  <si>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</si>
  <si>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</si>
  <si>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</si>
  <si>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</si>
  <si>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</si>
  <si>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</si>
  <si>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</si>
  <si>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</si>
  <si>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</si>
  <si>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</si>
  <si>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</si>
  <si>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</si>
  <si>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</si>
  <si>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</si>
  <si>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</si>
  <si>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</si>
  <si>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</si>
  <si>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</si>
  <si>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</si>
  <si>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</si>
  <si>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</si>
  <si>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</si>
  <si>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</si>
  <si>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</si>
  <si>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</si>
  <si>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</si>
  <si>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</si>
  <si>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</si>
  <si>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</si>
  <si>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</si>
  <si>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</si>
  <si>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</si>
  <si>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</si>
  <si>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</si>
  <si>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</si>
  <si>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</si>
  <si>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</si>
  <si>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</si>
  <si>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</si>
  <si>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</si>
  <si>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</si>
  <si>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</si>
  <si>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</si>
  <si>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</si>
  <si>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</si>
  <si>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</si>
  <si>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</si>
  <si>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</si>
  <si>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</si>
  <si>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</si>
  <si>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</si>
  <si>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</si>
  <si>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</si>
  <si>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</si>
  <si>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</si>
  <si>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</si>
  <si>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</si>
  <si>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</si>
  <si>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</si>
  <si>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</si>
  <si>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</si>
  <si>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</si>
  <si>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</si>
  <si>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</si>
  <si>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</si>
  <si>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</si>
  <si>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</si>
  <si>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</si>
  <si>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</si>
  <si>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</si>
  <si>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</si>
  <si>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</si>
  <si>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</si>
  <si>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</si>
  <si>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</si>
  <si>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</si>
  <si>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</si>
  <si>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</si>
  <si>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</si>
  <si>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</si>
  <si>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</si>
  <si>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</si>
  <si>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</si>
  <si>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</si>
  <si>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</si>
  <si>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</si>
  <si>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</si>
  <si>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</si>
  <si>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</si>
  <si>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</si>
  <si>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</si>
  <si>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</si>
  <si>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</si>
  <si>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</si>
  <si>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</si>
  <si>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</si>
  <si>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</si>
  <si>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</si>
  <si>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</si>
  <si>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</si>
  <si>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</si>
  <si>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</si>
  <si>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</si>
  <si>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</si>
  <si>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</si>
  <si>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</si>
  <si>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</si>
  <si>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</si>
  <si>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</si>
  <si>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</si>
  <si>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</si>
  <si>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</si>
  <si>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</si>
  <si>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</si>
  <si>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</si>
  <si>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</si>
  <si>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</si>
  <si>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</si>
  <si>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</si>
  <si>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</si>
  <si>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</si>
  <si>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</si>
  <si>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</si>
  <si>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</si>
  <si>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</si>
  <si>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</si>
  <si>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</si>
  <si>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</si>
  <si>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</si>
  <si>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</si>
  <si>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</si>
  <si>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</si>
  <si>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</si>
  <si>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</si>
  <si>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</si>
  <si>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</si>
  <si>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</si>
  <si>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</si>
  <si>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</si>
  <si>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</si>
  <si>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</si>
  <si>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</si>
  <si>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</si>
  <si>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</si>
  <si>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</si>
  <si>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</si>
  <si>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</si>
  <si>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</si>
  <si>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</si>
  <si>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</si>
  <si>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</si>
  <si>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</si>
  <si>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</si>
  <si>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</si>
  <si>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</si>
  <si>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</si>
  <si>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</si>
  <si>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</si>
  <si>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</si>
  <si>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</si>
  <si>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</si>
  <si>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</si>
  <si>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</si>
  <si>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</si>
  <si>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</si>
  <si>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</si>
  <si>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</si>
  <si>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</si>
  <si>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</si>
  <si>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</si>
  <si>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</si>
  <si>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</si>
  <si>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</si>
  <si>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</si>
  <si>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</si>
  <si>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</si>
  <si>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</si>
  <si>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</si>
  <si>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</si>
  <si>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</si>
  <si>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</si>
  <si>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</si>
  <si>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</si>
  <si>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</si>
  <si>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</si>
  <si>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</si>
  <si>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</si>
  <si>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</si>
  <si>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</si>
  <si>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</si>
  <si>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</si>
  <si>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</si>
  <si>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</si>
  <si>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</si>
  <si>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</si>
  <si>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</si>
  <si>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</si>
  <si>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</si>
  <si>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</si>
  <si>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</si>
  <si>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</si>
  <si>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</si>
  <si>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</si>
  <si>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</si>
  <si>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</si>
  <si>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</si>
  <si>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</si>
  <si>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</si>
  <si>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</si>
  <si>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</si>
  <si>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</si>
  <si>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</si>
  <si>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</si>
  <si>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</si>
  <si>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</si>
  <si>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</si>
  <si>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</si>
  <si>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</si>
  <si>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</si>
  <si>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</si>
  <si>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</si>
  <si>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</si>
  <si>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</si>
  <si>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</si>
  <si>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</si>
  <si>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</si>
  <si>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</si>
  <si>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</si>
  <si>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</si>
  <si>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</si>
  <si>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</si>
  <si>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</si>
  <si>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</si>
  <si>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</si>
  <si>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</si>
  <si>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</si>
  <si>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</si>
  <si>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</si>
  <si>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</si>
  <si>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</si>
  <si>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</si>
  <si>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</si>
  <si>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</si>
  <si>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</si>
  <si>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</si>
  <si>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</si>
  <si>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</si>
  <si>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</si>
  <si>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</si>
  <si>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</si>
  <si>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</si>
  <si>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</si>
  <si>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</si>
  <si>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</si>
  <si>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</si>
  <si>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</si>
  <si>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</si>
  <si>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</si>
  <si>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</si>
  <si>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</si>
  <si>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</si>
  <si>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</si>
  <si>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</si>
  <si>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</si>
  <si>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</si>
  <si>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</si>
  <si>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</si>
  <si>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</si>
  <si>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</si>
  <si>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</si>
  <si>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</si>
  <si>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</si>
  <si>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</si>
  <si>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</si>
  <si>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</si>
  <si>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</si>
  <si>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</si>
  <si>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</si>
  <si>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</si>
  <si>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</si>
  <si>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</si>
  <si>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</si>
  <si>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</si>
  <si>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</si>
  <si>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</si>
  <si>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</si>
  <si>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</si>
  <si>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</si>
  <si>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</si>
  <si>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</si>
  <si>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</si>
  <si>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</si>
  <si>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</si>
  <si>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</si>
  <si>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</si>
  <si>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</si>
  <si>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</si>
  <si>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</si>
  <si>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</si>
  <si>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</si>
  <si>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</si>
  <si>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</si>
  <si>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</si>
  <si>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</si>
  <si>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</si>
  <si>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</si>
  <si>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</si>
  <si>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</si>
  <si>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</si>
  <si>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</si>
  <si>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</si>
  <si>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</si>
  <si>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</si>
  <si>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</si>
  <si>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</si>
  <si>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</si>
  <si>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</si>
  <si>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</si>
  <si>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</si>
  <si>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</si>
  <si>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</si>
  <si>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</si>
  <si>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</si>
  <si>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</si>
  <si>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</si>
  <si>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</si>
  <si>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</si>
  <si>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</si>
  <si>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</si>
  <si>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</si>
  <si>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</si>
  <si>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</si>
  <si>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</si>
  <si>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</si>
  <si>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</si>
  <si>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</si>
  <si>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</si>
  <si>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</si>
  <si>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</si>
  <si>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</si>
  <si>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</si>
  <si>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</si>
  <si>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</si>
  <si>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</si>
  <si>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</si>
  <si>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</si>
  <si>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</si>
  <si>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</si>
  <si>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</si>
  <si>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</si>
  <si>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</si>
  <si>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</si>
  <si>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</si>
  <si>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</si>
  <si>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</si>
  <si>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</si>
  <si>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</si>
  <si>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</si>
  <si>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</si>
  <si>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</si>
  <si>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</si>
  <si>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</si>
  <si>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</si>
  <si>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</si>
  <si>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</si>
  <si>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</si>
  <si>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</si>
  <si>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</si>
  <si>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</si>
  <si>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</si>
  <si>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</si>
  <si>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</si>
  <si>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</si>
  <si>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</si>
  <si>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</si>
  <si>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</si>
  <si>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</si>
  <si>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</si>
  <si>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</si>
  <si>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</si>
  <si>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</si>
  <si>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</si>
  <si>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</si>
  <si>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</si>
  <si>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</si>
  <si>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</si>
  <si>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</si>
  <si>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</si>
  <si>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</si>
  <si>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</si>
  <si>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</si>
  <si>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</si>
  <si>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</si>
  <si>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</si>
  <si>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</si>
  <si>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</si>
  <si>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</si>
  <si>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</si>
  <si>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</si>
  <si>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</si>
  <si>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</si>
  <si>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</si>
  <si>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</si>
  <si>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</si>
  <si>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</si>
  <si>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</si>
  <si>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</si>
  <si>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</si>
  <si>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</si>
  <si>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</si>
  <si>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</si>
  <si>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</si>
  <si>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</si>
  <si>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</si>
  <si>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</si>
  <si>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</si>
  <si>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</si>
  <si>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</si>
  <si>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</si>
  <si>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</si>
  <si>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</si>
  <si>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</si>
  <si>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</si>
  <si>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</si>
  <si>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</si>
  <si>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</si>
  <si>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</si>
  <si>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</si>
  <si>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</si>
  <si>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</si>
  <si>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</si>
  <si>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</si>
  <si>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</si>
  <si>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</si>
  <si>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</si>
  <si>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</si>
  <si>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</si>
  <si>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</si>
  <si>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</si>
  <si>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</si>
  <si>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</si>
  <si>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</si>
  <si>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</si>
  <si>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</si>
  <si>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</si>
  <si>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</si>
  <si>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</si>
  <si>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</si>
  <si>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</si>
  <si>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</si>
  <si>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</si>
  <si>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</si>
  <si>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</si>
  <si>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</si>
  <si>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</si>
  <si>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</si>
  <si>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</si>
  <si>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</si>
  <si>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</si>
  <si>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</si>
  <si>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</si>
  <si>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</si>
  <si>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</si>
  <si>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</si>
  <si>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</si>
  <si>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</si>
  <si>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</si>
  <si>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</si>
  <si>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</si>
  <si>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</si>
  <si>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</si>
  <si>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</si>
  <si>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</si>
  <si>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</si>
  <si>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</si>
  <si>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</si>
  <si>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</si>
  <si>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</si>
  <si>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</si>
  <si>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</si>
  <si>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</si>
  <si>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</si>
  <si>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</si>
  <si>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</si>
  <si>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</si>
  <si>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</si>
  <si>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</si>
  <si>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</si>
  <si>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</si>
  <si>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</si>
  <si>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</si>
  <si>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</si>
  <si>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</si>
  <si>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</si>
  <si>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</si>
  <si>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</si>
  <si>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</si>
  <si>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</si>
  <si>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</si>
  <si>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</si>
  <si>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</si>
  <si>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</si>
  <si>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</si>
  <si>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</si>
  <si>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</si>
  <si>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</si>
  <si>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</si>
  <si>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</si>
  <si>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</si>
  <si>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</si>
  <si>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</si>
  <si>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</si>
  <si>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</si>
  <si>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</si>
  <si>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</si>
  <si>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</si>
  <si>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</si>
  <si>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</si>
  <si>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</si>
  <si>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</si>
  <si>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</si>
  <si>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</si>
  <si>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</si>
  <si>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</si>
  <si>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</si>
  <si>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</si>
  <si>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</si>
  <si>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</si>
  <si>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</si>
  <si>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</si>
  <si>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</si>
  <si>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</si>
  <si>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</si>
  <si>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</si>
  <si>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</si>
  <si>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</si>
  <si>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</si>
  <si>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</si>
  <si>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</si>
  <si>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</si>
  <si>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</si>
  <si>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</si>
  <si>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</si>
  <si>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</si>
  <si>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</si>
  <si>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</si>
  <si>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</si>
  <si>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</si>
  <si>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</si>
  <si>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</si>
  <si>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</si>
  <si>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</si>
  <si>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</si>
  <si>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</si>
  <si>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</si>
  <si>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</si>
  <si>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</si>
  <si>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</si>
  <si>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</si>
  <si>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</si>
  <si>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</si>
  <si>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</si>
  <si>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</si>
  <si>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</si>
  <si>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</si>
  <si>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</si>
  <si>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</si>
  <si>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</si>
  <si>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</si>
  <si>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</si>
  <si>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</si>
  <si>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</si>
  <si>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</si>
  <si>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</si>
  <si>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</si>
  <si>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</si>
  <si>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</si>
  <si>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</si>
  <si>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</si>
  <si>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</si>
  <si>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</si>
  <si>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</si>
  <si>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</si>
  <si>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</si>
  <si>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</si>
  <si>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</si>
  <si>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</si>
  <si>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</si>
  <si>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</si>
  <si>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</si>
  <si>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</si>
  <si>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</si>
  <si>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</si>
  <si>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</si>
  <si>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</si>
  <si>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</si>
  <si>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</si>
  <si>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</si>
  <si>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</si>
  <si>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</si>
  <si>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</si>
  <si>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</si>
  <si>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</si>
  <si>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</si>
  <si>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</si>
  <si>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</si>
  <si>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</si>
  <si>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</si>
  <si>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</si>
  <si>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</si>
  <si>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</si>
  <si>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</si>
  <si>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</si>
  <si>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</si>
  <si>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</si>
  <si>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</si>
  <si>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</si>
  <si>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</si>
  <si>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</si>
  <si>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</si>
  <si>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</si>
  <si>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</si>
  <si>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</si>
  <si>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</si>
  <si>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</si>
  <si>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</si>
  <si>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</si>
  <si>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</si>
  <si>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</si>
  <si>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</si>
  <si>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</si>
  <si>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</si>
  <si>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</si>
  <si>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</si>
  <si>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</si>
  <si>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</si>
  <si>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</si>
  <si>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</si>
  <si>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</si>
  <si>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</si>
  <si>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</si>
  <si>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</si>
  <si>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</si>
  <si>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</si>
  <si>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</si>
  <si>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</si>
  <si>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</si>
  <si>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</si>
  <si>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</si>
  <si>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</si>
  <si>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</si>
  <si>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</si>
  <si>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</si>
  <si>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</si>
  <si>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</si>
  <si>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</si>
  <si>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</si>
  <si>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</si>
  <si>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</si>
  <si>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</si>
  <si>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</si>
  <si>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</si>
  <si>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</si>
  <si>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</si>
  <si>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</si>
  <si>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</si>
  <si>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</si>
  <si>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</si>
  <si>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</si>
  <si>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</si>
  <si>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</si>
  <si>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</si>
  <si>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</si>
  <si>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</si>
  <si>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</si>
  <si>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</si>
  <si>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</si>
  <si>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</si>
  <si>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</si>
  <si>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</si>
  <si>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</si>
  <si>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</si>
  <si>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</si>
  <si>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</si>
  <si>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</si>
  <si>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</si>
  <si>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</si>
  <si>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</si>
  <si>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</si>
  <si>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</si>
  <si>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</si>
  <si>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</si>
  <si>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</si>
  <si>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</si>
  <si>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</si>
  <si>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</si>
  <si>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</si>
  <si>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</si>
  <si>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</si>
  <si>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</si>
  <si>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</si>
  <si>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</si>
  <si>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</si>
  <si>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</si>
  <si>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</si>
  <si>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</si>
  <si>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</si>
  <si>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</si>
  <si>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</si>
  <si>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</si>
  <si>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</si>
  <si>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</si>
  <si>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</si>
  <si>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</si>
  <si>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</si>
  <si>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</si>
  <si>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</si>
  <si>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</si>
  <si>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</si>
  <si>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</si>
  <si>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</si>
  <si>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</si>
  <si>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</si>
  <si>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</si>
  <si>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</si>
  <si>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</si>
  <si>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</si>
  <si>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</si>
  <si>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</si>
  <si>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</si>
  <si>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</si>
  <si>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</si>
  <si>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</si>
  <si>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</si>
  <si>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</si>
  <si>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</si>
  <si>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</si>
  <si>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</si>
  <si>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</si>
  <si>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</si>
  <si>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</si>
  <si>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</si>
  <si>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</si>
  <si>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</si>
  <si>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</si>
  <si>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</si>
  <si>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</si>
  <si>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</si>
  <si>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</si>
  <si>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</si>
  <si>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</si>
  <si>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</si>
  <si>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</si>
  <si>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</si>
  <si>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</si>
  <si>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</si>
  <si>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</si>
  <si>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</si>
  <si>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</si>
  <si>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</si>
  <si>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</si>
  <si>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</si>
  <si>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</si>
  <si>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</si>
  <si>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</si>
  <si>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</si>
  <si>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</si>
  <si>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</si>
  <si>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</si>
  <si>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</si>
  <si>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</si>
  <si>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</si>
  <si>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</si>
  <si>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</si>
  <si>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</si>
  <si>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</si>
  <si>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</si>
  <si>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</si>
  <si>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</si>
  <si>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</si>
  <si>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</si>
  <si>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</si>
  <si>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</si>
  <si>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</si>
  <si>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</si>
  <si>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</si>
  <si>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</si>
  <si>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</si>
  <si>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</si>
  <si>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</si>
  <si>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</si>
  <si>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</si>
  <si>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</si>
  <si>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</si>
  <si>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</si>
  <si>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</si>
  <si>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</si>
  <si>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</si>
  <si>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</si>
  <si>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</si>
  <si>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</si>
  <si>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</si>
  <si>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</si>
  <si>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</si>
  <si>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</si>
  <si>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</si>
  <si>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</si>
  <si>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</si>
  <si>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</si>
  <si>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</si>
  <si>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</si>
  <si>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</si>
  <si>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</si>
  <si>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</si>
  <si>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</si>
  <si>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</si>
  <si>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</si>
  <si>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</si>
  <si>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</si>
  <si>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</si>
  <si>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</si>
  <si>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</si>
  <si>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</si>
  <si>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</si>
  <si>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</si>
  <si>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</si>
  <si>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</si>
  <si>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</si>
  <si>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</si>
  <si>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</si>
  <si>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</si>
  <si>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</si>
  <si>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</si>
  <si>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</si>
  <si>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</si>
  <si>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</si>
  <si>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</si>
  <si>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</si>
  <si>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</si>
  <si>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</si>
  <si>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</si>
  <si>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</si>
  <si>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</si>
  <si>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</si>
  <si>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</si>
  <si>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</si>
  <si>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</si>
  <si>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</si>
  <si>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</si>
  <si>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</si>
  <si>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</si>
  <si>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</si>
  <si>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</si>
  <si>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</si>
  <si>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</si>
  <si>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</si>
  <si>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</si>
  <si>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</si>
  <si>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</si>
  <si>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</si>
  <si>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</si>
  <si>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</si>
  <si>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</si>
  <si>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</si>
  <si>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</si>
  <si>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</si>
  <si>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</si>
  <si>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</si>
  <si>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</si>
  <si>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</si>
  <si>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</si>
  <si>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</si>
  <si>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</si>
  <si>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</si>
  <si>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</si>
  <si>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</si>
  <si>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</si>
  <si>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</si>
  <si>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</si>
  <si>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</si>
  <si>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</si>
  <si>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</si>
  <si>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</si>
  <si>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</si>
  <si>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</si>
  <si>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</si>
  <si>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</si>
  <si>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</si>
  <si>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</si>
  <si>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</si>
  <si>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</si>
  <si>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</si>
  <si>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</si>
  <si>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</si>
  <si>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</si>
  <si>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</si>
  <si>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</si>
  <si>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</si>
  <si>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</si>
  <si>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</si>
  <si>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</si>
  <si>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</si>
  <si>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</si>
  <si>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</si>
  <si>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</si>
  <si>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</si>
  <si>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</si>
  <si>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</si>
  <si>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</si>
  <si>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</si>
  <si>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</si>
  <si>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</si>
  <si>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</si>
  <si>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</si>
  <si>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</si>
  <si>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</si>
  <si>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</si>
  <si>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</si>
  <si>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</si>
  <si>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</si>
  <si>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</si>
  <si>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</si>
  <si>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</si>
  <si>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</si>
  <si>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</si>
  <si>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</si>
  <si>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</si>
  <si>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</si>
  <si>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</si>
  <si>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</si>
  <si>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</si>
  <si>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</si>
  <si>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</si>
  <si>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</si>
  <si>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</si>
  <si>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</si>
  <si>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</si>
  <si>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</si>
  <si>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</si>
  <si>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</si>
  <si>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</si>
  <si>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</si>
  <si>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</si>
  <si>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</si>
  <si>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</si>
  <si>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</si>
  <si>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</si>
  <si>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</si>
  <si>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</si>
  <si>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</si>
  <si>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</si>
  <si>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</si>
  <si>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</si>
  <si>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</si>
  <si>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</si>
  <si>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</si>
  <si>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</si>
  <si>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</si>
  <si>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</si>
  <si>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</si>
  <si>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</si>
  <si>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</si>
  <si>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</si>
  <si>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</si>
  <si>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</si>
  <si>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</si>
  <si>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</si>
  <si>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</si>
  <si>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</si>
  <si>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</si>
  <si>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</si>
  <si>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</si>
  <si>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</si>
  <si>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</si>
  <si>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</si>
  <si>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</si>
  <si>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</si>
  <si>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</si>
  <si>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</si>
  <si>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</si>
  <si>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</si>
  <si>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</si>
  <si>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</si>
  <si>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</si>
  <si>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</si>
  <si>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</si>
  <si>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</si>
  <si>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</si>
  <si>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</si>
  <si>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</si>
  <si>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</si>
  <si>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</si>
  <si>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</si>
  <si>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</si>
  <si>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</si>
  <si>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</si>
  <si>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</si>
  <si>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</si>
  <si>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</si>
  <si>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</si>
  <si>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</si>
  <si>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</si>
  <si>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</si>
  <si>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</si>
  <si>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</si>
  <si>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</si>
  <si>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</si>
  <si>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</si>
  <si>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</si>
  <si>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</si>
  <si>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</si>
  <si>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</si>
  <si>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</si>
  <si>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</si>
  <si>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</si>
  <si>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</si>
  <si>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</si>
  <si>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</si>
  <si>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</si>
  <si>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</si>
  <si>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</si>
  <si>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</si>
  <si>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</si>
  <si>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</si>
  <si>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</si>
  <si>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</si>
  <si>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</si>
  <si>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</si>
  <si>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</si>
  <si>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</si>
  <si>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</si>
  <si>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</si>
  <si>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</si>
  <si>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</si>
  <si>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</si>
  <si>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</si>
  <si>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</si>
  <si>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</si>
  <si>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</si>
  <si>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</si>
  <si>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</si>
  <si>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</si>
  <si>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</si>
  <si>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</si>
  <si>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</si>
  <si>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</si>
  <si>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</si>
  <si>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</si>
  <si>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</si>
  <si>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</si>
  <si>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</si>
  <si>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</si>
  <si>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</si>
  <si>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</si>
  <si>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</si>
  <si>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</si>
  <si>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</si>
  <si>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</si>
  <si>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</si>
  <si>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</si>
  <si>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</si>
  <si>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</si>
  <si>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</si>
  <si>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</si>
  <si>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</si>
  <si>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</si>
  <si>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</si>
  <si>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</si>
  <si>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</si>
  <si>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</si>
  <si>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</si>
  <si>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</si>
  <si>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</si>
  <si>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</si>
  <si>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</si>
  <si>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</si>
  <si>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</si>
  <si>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</si>
  <si>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</si>
  <si>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</si>
  <si>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</si>
  <si>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</si>
  <si>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</si>
  <si>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</si>
  <si>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</si>
  <si>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</si>
  <si>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</si>
  <si>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</si>
  <si>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</si>
  <si>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</si>
  <si>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</si>
  <si>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</si>
  <si>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</si>
  <si>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</si>
  <si>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</si>
  <si>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</si>
  <si>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</si>
  <si>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</si>
  <si>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</si>
  <si>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</si>
  <si>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</si>
  <si>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</si>
  <si>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</si>
  <si>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</si>
  <si>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</si>
  <si>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</si>
  <si>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</si>
  <si>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</si>
  <si>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</si>
  <si>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</si>
  <si>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</si>
  <si>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</si>
  <si>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</si>
  <si>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</si>
  <si>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</si>
  <si>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</si>
  <si>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</si>
  <si>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</si>
  <si>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</si>
  <si>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</si>
  <si>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</si>
  <si>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</si>
  <si>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</si>
  <si>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</si>
  <si>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</si>
  <si>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</si>
  <si>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</si>
  <si>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</si>
  <si>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</si>
  <si>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</si>
  <si>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</si>
  <si>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</si>
  <si>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</si>
  <si>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</si>
  <si>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</si>
  <si>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</si>
  <si>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</si>
  <si>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</si>
  <si>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</si>
  <si>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</si>
  <si>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</si>
  <si>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</si>
  <si>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</si>
  <si>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</si>
  <si>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</si>
  <si>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</si>
  <si>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</si>
  <si>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</si>
  <si>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</si>
  <si>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</si>
  <si>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</si>
  <si>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</si>
  <si>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</si>
  <si>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</si>
  <si>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</si>
  <si>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</si>
  <si>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</si>
  <si>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</si>
  <si>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</si>
  <si>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</si>
  <si>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</si>
  <si>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</si>
  <si>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</si>
  <si>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</si>
  <si>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</si>
  <si>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</si>
  <si>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</si>
  <si>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</si>
  <si>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</si>
  <si>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</si>
  <si>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</si>
  <si>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</si>
  <si>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</si>
  <si>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</si>
  <si>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</si>
  <si>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</si>
  <si>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</si>
  <si>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</si>
  <si>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</si>
  <si>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</si>
  <si>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</si>
  <si>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</si>
  <si>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</si>
  <si>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</si>
  <si>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</si>
  <si>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</si>
  <si>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</si>
  <si>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</si>
  <si>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</si>
  <si>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</si>
  <si>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</si>
  <si>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</si>
  <si>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</si>
  <si>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</si>
  <si>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</si>
  <si>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</si>
  <si>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</si>
  <si>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</si>
  <si>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</si>
  <si>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</si>
  <si>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</si>
  <si>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</si>
  <si>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</si>
  <si>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</si>
  <si>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</si>
  <si>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</si>
  <si>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</si>
  <si>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</si>
  <si>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</si>
  <si>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</si>
  <si>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</si>
  <si>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</si>
  <si>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</si>
  <si>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</si>
  <si>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</si>
  <si>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</si>
  <si>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</si>
  <si>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</si>
  <si>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</si>
  <si>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</si>
  <si>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</si>
  <si>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</si>
  <si>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</si>
  <si>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</si>
  <si>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</si>
  <si>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</si>
  <si>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</si>
  <si>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</si>
  <si>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</si>
  <si>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</si>
  <si>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</si>
  <si>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</si>
  <si>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</si>
  <si>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</si>
  <si>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</si>
  <si>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</si>
  <si>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</si>
  <si>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</si>
  <si>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</si>
  <si>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</si>
  <si>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</si>
  <si>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</si>
  <si>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</si>
  <si>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</si>
  <si>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</si>
  <si>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</si>
  <si>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</si>
  <si>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</si>
  <si>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</si>
  <si>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</si>
  <si>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</si>
  <si>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</si>
  <si>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</si>
  <si>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</si>
  <si>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</si>
  <si>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</si>
  <si>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</si>
  <si>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</si>
  <si>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</si>
  <si>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</si>
  <si>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</si>
  <si>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</si>
  <si>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</si>
  <si>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</si>
  <si>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</si>
  <si>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</si>
  <si>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</si>
  <si>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</si>
  <si>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</si>
  <si>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</si>
  <si>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</si>
  <si>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</si>
  <si>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</si>
  <si>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</si>
  <si>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</si>
  <si>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</si>
  <si>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</si>
  <si>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</si>
  <si>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</si>
  <si>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</si>
  <si>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</si>
  <si>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</si>
  <si>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</si>
  <si>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</si>
  <si>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</si>
  <si>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</si>
  <si>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</si>
  <si>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</si>
  <si>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</si>
  <si>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</si>
  <si>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</si>
  <si>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</si>
  <si>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</si>
  <si>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</si>
  <si>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</si>
  <si>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</si>
  <si>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</si>
  <si>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</si>
  <si>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</si>
  <si>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</si>
  <si>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</si>
  <si>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</si>
  <si>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</si>
  <si>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</si>
  <si>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</si>
  <si>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</si>
  <si>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</si>
  <si>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</si>
  <si>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</si>
  <si>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</si>
  <si>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</si>
  <si>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</si>
  <si>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</si>
  <si>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</si>
  <si>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</si>
  <si>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</si>
  <si>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</si>
  <si>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</si>
  <si>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</si>
  <si>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</si>
  <si>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</si>
  <si>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</si>
  <si>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</si>
  <si>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</si>
  <si>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</si>
  <si>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</si>
  <si>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</si>
  <si>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</si>
  <si>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</si>
  <si>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</si>
  <si>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</si>
  <si>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</si>
  <si>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</si>
  <si>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</si>
  <si>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</si>
  <si>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</si>
  <si>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</si>
  <si>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</si>
  <si>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</si>
  <si>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</si>
  <si>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</si>
  <si>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</si>
  <si>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</si>
  <si>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</si>
  <si>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</si>
  <si>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</si>
  <si>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</si>
  <si>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</si>
  <si>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</si>
  <si>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</si>
  <si>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</si>
  <si>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</si>
  <si>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</si>
  <si>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</si>
  <si>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</si>
  <si>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</si>
  <si>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</si>
  <si>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</si>
  <si>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</si>
  <si>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</si>
  <si>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</si>
  <si>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</si>
  <si>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</si>
  <si>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</si>
  <si>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</si>
  <si>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</si>
  <si>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</si>
  <si>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</si>
  <si>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</si>
  <si>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</si>
  <si>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</si>
  <si>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</si>
  <si>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</si>
  <si>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</si>
  <si>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</si>
  <si>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</si>
  <si>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</si>
  <si>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</si>
  <si>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</si>
  <si>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</si>
  <si>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</si>
  <si>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</si>
  <si>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</si>
  <si>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</si>
  <si>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</si>
  <si>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</si>
  <si>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</si>
  <si>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</si>
  <si>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</si>
  <si>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</si>
  <si>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</si>
  <si>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</si>
  <si>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</si>
  <si>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</si>
  <si>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</si>
  <si>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</si>
  <si>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</si>
  <si>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</si>
  <si>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</si>
  <si>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</si>
  <si>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</si>
  <si>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</si>
  <si>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</si>
  <si>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</si>
  <si>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</si>
  <si>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</si>
  <si>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</si>
  <si>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</si>
  <si>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</si>
  <si>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</si>
  <si>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</si>
  <si>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</si>
  <si>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</si>
  <si>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</si>
  <si>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</si>
  <si>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</si>
  <si>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</si>
  <si>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</si>
  <si>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</si>
  <si>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</si>
  <si>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</si>
  <si>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</si>
  <si>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</si>
  <si>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</si>
  <si>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</si>
  <si>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</si>
  <si>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</si>
  <si>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</si>
  <si>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</si>
  <si>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</si>
  <si>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</si>
  <si>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</si>
  <si>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</si>
  <si>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</si>
  <si>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</si>
  <si>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</si>
  <si>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</si>
  <si>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</si>
  <si>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</si>
  <si>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</si>
  <si>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</si>
  <si>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</si>
  <si>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</si>
  <si>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</si>
  <si>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</si>
  <si>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</si>
  <si>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</si>
  <si>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</si>
  <si>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</si>
  <si>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</si>
  <si>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</si>
  <si>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</si>
  <si>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</si>
  <si>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</si>
  <si>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</si>
  <si>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</si>
  <si>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</si>
  <si>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</si>
  <si>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</si>
  <si>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</si>
  <si>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</si>
  <si>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</si>
  <si>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</si>
  <si>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</si>
  <si>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</si>
  <si>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</si>
  <si>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</si>
  <si>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</si>
  <si>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</si>
  <si>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</si>
  <si>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</si>
  <si>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</si>
  <si>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</si>
  <si>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</si>
  <si>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</si>
  <si>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</si>
  <si>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</si>
  <si>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</si>
  <si>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</si>
  <si>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</si>
  <si>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</si>
  <si>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</si>
  <si>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</si>
  <si>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</si>
  <si>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</si>
  <si>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</si>
  <si>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</si>
  <si>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</si>
  <si>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</si>
  <si>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</si>
  <si>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</si>
  <si>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</si>
  <si>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</si>
  <si>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</si>
  <si>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</si>
  <si>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</si>
  <si>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</si>
  <si>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</si>
  <si>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</si>
  <si>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</si>
  <si>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</si>
  <si>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</si>
  <si>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</si>
  <si>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</si>
  <si>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</si>
  <si>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</si>
  <si>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</si>
  <si>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</si>
  <si>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</si>
  <si>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</si>
  <si>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</si>
  <si>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</si>
  <si>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</si>
  <si>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</si>
  <si>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</si>
  <si>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</si>
  <si>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</si>
  <si>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</si>
  <si>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</si>
  <si>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</si>
  <si>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</si>
  <si>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</si>
  <si>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</si>
  <si>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</si>
  <si>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</si>
  <si>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</si>
  <si>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</si>
  <si>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</si>
  <si>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</si>
  <si>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</si>
  <si>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</si>
  <si>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</si>
  <si>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</si>
  <si>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</si>
  <si>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</si>
  <si>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</si>
  <si>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</si>
  <si>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</si>
  <si>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</si>
  <si>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</si>
  <si>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</si>
  <si>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</si>
  <si>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</si>
  <si>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</si>
  <si>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</si>
  <si>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</si>
  <si>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</si>
  <si>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</si>
  <si>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</si>
  <si>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</si>
  <si>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</si>
  <si>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</si>
  <si>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</si>
  <si>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</si>
  <si>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</si>
  <si>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</si>
  <si>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</si>
  <si>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</si>
  <si>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</si>
  <si>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</si>
  <si>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</si>
  <si>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</si>
  <si>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</si>
  <si>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</si>
  <si>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</si>
  <si>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</si>
  <si>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</si>
  <si>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</si>
  <si>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</si>
  <si>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</si>
  <si>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</si>
  <si>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</si>
  <si>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</si>
  <si>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</si>
  <si>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</si>
  <si>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</si>
  <si>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</si>
  <si>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</si>
  <si>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</si>
  <si>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</si>
  <si>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</si>
  <si>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</si>
  <si>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</si>
  <si>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</si>
  <si>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</si>
  <si>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</si>
  <si>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</si>
  <si>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</si>
  <si>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</si>
  <si>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</si>
  <si>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</si>
  <si>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</si>
  <si>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</si>
  <si>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</si>
  <si>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</si>
  <si>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</si>
  <si>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</si>
  <si>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</si>
  <si>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</si>
  <si>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</si>
  <si>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</si>
  <si>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</si>
  <si>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</si>
  <si>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</si>
  <si>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</si>
  <si>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</si>
  <si>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</si>
  <si>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</si>
  <si>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</si>
  <si>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</si>
  <si>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</si>
  <si>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</si>
  <si>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</si>
  <si>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</si>
  <si>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</si>
  <si>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</si>
  <si>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</si>
  <si>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</si>
  <si>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</si>
  <si>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</si>
  <si>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</si>
  <si>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</si>
  <si>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</si>
  <si>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</si>
  <si>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</si>
  <si>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</si>
  <si>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</si>
  <si>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</si>
  <si>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</si>
  <si>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</si>
  <si>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</si>
  <si>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</si>
  <si>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</si>
  <si>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</si>
  <si>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</si>
  <si>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</si>
  <si>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</si>
  <si>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</si>
  <si>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</si>
  <si>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</si>
  <si>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</si>
  <si>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</si>
  <si>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</si>
  <si>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</si>
  <si>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</si>
  <si>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</si>
  <si>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</si>
  <si>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</si>
  <si>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</si>
  <si>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</si>
  <si>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</si>
  <si>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</si>
  <si>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</si>
  <si>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</si>
  <si>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</si>
  <si>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</si>
  <si>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</si>
  <si>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</si>
  <si>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</si>
  <si>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</si>
  <si>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</si>
  <si>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</si>
  <si>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</si>
  <si>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</si>
  <si>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</si>
  <si>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</si>
  <si>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</si>
  <si>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</si>
  <si>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</si>
  <si>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</si>
  <si>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</si>
  <si>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</si>
  <si>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</si>
  <si>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</si>
  <si>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</si>
  <si>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</si>
  <si>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</si>
  <si>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</si>
  <si>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</si>
  <si>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</si>
  <si>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</si>
  <si>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</si>
  <si>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</si>
  <si>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</si>
  <si>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</si>
  <si>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</si>
  <si>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</si>
  <si>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</si>
  <si>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</si>
  <si>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</si>
  <si>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</si>
  <si>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</si>
  <si>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</si>
  <si>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</si>
  <si>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</si>
  <si>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</si>
  <si>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</si>
  <si>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</si>
  <si>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</si>
  <si>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</si>
  <si>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</si>
  <si>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</si>
  <si>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</si>
  <si>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</si>
  <si>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</si>
  <si>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</si>
  <si>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</si>
  <si>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</si>
  <si>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</si>
  <si>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</si>
  <si>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</si>
  <si>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</si>
  <si>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</si>
  <si>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</si>
  <si>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</si>
  <si>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</si>
  <si>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</si>
  <si>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</si>
  <si>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</si>
  <si>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</si>
  <si>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</si>
  <si>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</si>
  <si>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</si>
  <si>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</si>
  <si>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</si>
  <si>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</si>
  <si>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</si>
  <si>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</si>
  <si>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</si>
  <si>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</si>
  <si>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</si>
  <si>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</si>
  <si>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</si>
  <si>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</si>
  <si>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</si>
  <si>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</si>
  <si>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</si>
  <si>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</si>
  <si>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</si>
  <si>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</si>
  <si>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</si>
  <si>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</si>
  <si>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</si>
  <si>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</si>
  <si>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</si>
  <si>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</si>
  <si>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</si>
  <si>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</si>
  <si>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</si>
  <si>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</si>
  <si>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</si>
  <si>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</si>
  <si>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</si>
  <si>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</si>
  <si>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</si>
  <si>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</si>
  <si>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</si>
  <si>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</si>
  <si>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</si>
  <si>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</si>
  <si>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</si>
  <si>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</si>
  <si>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</si>
  <si>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</si>
  <si>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</si>
  <si>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</si>
  <si>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</si>
  <si>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</si>
  <si>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</si>
  <si>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</si>
  <si>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</si>
  <si>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</si>
  <si>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</si>
  <si>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</si>
  <si>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</si>
  <si>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</si>
  <si>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</si>
  <si>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</si>
  <si>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</si>
  <si>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</si>
  <si>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</si>
  <si>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</si>
  <si>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</si>
  <si>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</si>
  <si>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</si>
  <si>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</si>
  <si>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</si>
  <si>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</si>
  <si>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</si>
  <si>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</si>
  <si>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</si>
  <si>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</si>
  <si>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</si>
  <si>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</si>
  <si>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</si>
  <si>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</si>
  <si>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</si>
  <si>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</si>
  <si>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</si>
  <si>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</si>
  <si>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</si>
  <si>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</si>
  <si>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</si>
  <si>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</si>
  <si>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</si>
  <si>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</si>
  <si>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</si>
  <si>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</si>
  <si>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</si>
  <si>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</si>
  <si>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</si>
  <si>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</si>
  <si>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</si>
  <si>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</si>
  <si>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</si>
  <si>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</si>
  <si>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</si>
  <si>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</si>
  <si>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</si>
  <si>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</si>
  <si>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</si>
  <si>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</si>
  <si>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</si>
  <si>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</si>
  <si>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</si>
  <si>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</si>
  <si>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</si>
  <si>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</si>
  <si>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</si>
  <si>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</si>
  <si>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</si>
  <si>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</si>
  <si>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</si>
  <si>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</si>
  <si>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</si>
  <si>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</si>
  <si>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</si>
  <si>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</si>
  <si>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</si>
  <si>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</si>
  <si>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</si>
  <si>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</si>
  <si>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</si>
  <si>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</si>
  <si>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</si>
  <si>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</si>
  <si>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</si>
  <si>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</si>
  <si>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</si>
  <si>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</si>
  <si>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</si>
  <si>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</si>
  <si>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</si>
  <si>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</si>
  <si>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</si>
  <si>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</si>
  <si>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</si>
  <si>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</si>
  <si>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</si>
  <si>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</si>
  <si>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</si>
  <si>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</si>
  <si>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</si>
  <si>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</si>
  <si>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</si>
  <si>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</si>
  <si>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</si>
  <si>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</si>
  <si>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</si>
  <si>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</si>
  <si>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</si>
  <si>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</si>
  <si>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</si>
  <si>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</si>
  <si>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</si>
  <si>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</si>
  <si>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</si>
  <si>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</si>
  <si>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</si>
  <si>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</si>
  <si>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</si>
  <si>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</si>
  <si>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</si>
  <si>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</si>
  <si>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</si>
  <si>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</si>
  <si>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</si>
  <si>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</si>
  <si>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</si>
  <si>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</si>
  <si>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</si>
  <si>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</si>
  <si>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</si>
  <si>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</si>
  <si>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</si>
  <si>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</si>
  <si>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</si>
  <si>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</si>
  <si>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</si>
  <si>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</si>
  <si>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</si>
  <si>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</si>
  <si>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</si>
  <si>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</si>
  <si>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</si>
  <si>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</si>
  <si>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</si>
  <si>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</si>
  <si>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</si>
  <si>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</si>
  <si>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</si>
  <si>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</si>
  <si>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</si>
  <si>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</si>
  <si>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</si>
  <si>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</si>
  <si>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</si>
  <si>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</si>
  <si>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</si>
  <si>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</si>
  <si>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</si>
  <si>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</si>
  <si>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</si>
  <si>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</si>
  <si>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</si>
  <si>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</si>
  <si>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</si>
  <si>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</si>
  <si>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</si>
  <si>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</si>
  <si>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</si>
  <si>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</si>
  <si>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</si>
  <si>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</si>
  <si>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</si>
  <si>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</si>
  <si>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</si>
  <si>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</si>
  <si>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</si>
  <si>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</si>
  <si>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</si>
  <si>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</si>
  <si>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</si>
  <si>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</si>
  <si>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</si>
  <si>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</si>
  <si>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</si>
  <si>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</si>
  <si>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</si>
  <si>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</si>
  <si>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</si>
  <si>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</si>
  <si>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</si>
  <si>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</si>
  <si>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</si>
  <si>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</si>
  <si>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</si>
  <si>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</si>
  <si>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</si>
  <si>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</si>
  <si>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</si>
  <si>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</si>
  <si>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</si>
  <si>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</si>
  <si>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</si>
  <si>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</si>
  <si>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</si>
  <si>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</si>
  <si>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</si>
  <si>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</si>
  <si>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</si>
  <si>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</si>
  <si>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</si>
  <si>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</si>
  <si>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</si>
  <si>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</si>
  <si>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</si>
  <si>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</si>
  <si>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</si>
  <si>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</si>
  <si>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</si>
  <si>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</si>
  <si>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</si>
  <si>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</si>
  <si>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</si>
  <si>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</si>
  <si>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</si>
  <si>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</si>
  <si>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</si>
  <si>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</si>
  <si>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</si>
  <si>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</si>
  <si>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</si>
  <si>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</si>
  <si>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</si>
  <si>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</si>
  <si>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</si>
  <si>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</si>
  <si>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</si>
  <si>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</si>
  <si>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</si>
  <si>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</si>
  <si>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</si>
  <si>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</si>
  <si>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</si>
  <si>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</si>
  <si>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</si>
  <si>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</si>
  <si>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</si>
  <si>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</si>
  <si>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</si>
  <si>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</si>
  <si>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</si>
  <si>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</si>
  <si>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</si>
  <si>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</si>
  <si>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</si>
  <si>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</si>
  <si>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</si>
  <si>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</si>
  <si>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</si>
  <si>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</si>
  <si>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</si>
  <si>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</si>
  <si>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</si>
  <si>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</si>
  <si>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</si>
  <si>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</si>
  <si>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</si>
  <si>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</si>
  <si>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</si>
  <si>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</si>
  <si>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</si>
  <si>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</si>
  <si>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</si>
  <si>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</si>
  <si>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</si>
  <si>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</si>
  <si>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</si>
  <si>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</si>
  <si>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</si>
  <si>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</si>
  <si>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</si>
  <si>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</si>
  <si>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</si>
  <si>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</si>
  <si>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</si>
  <si>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</si>
  <si>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</si>
  <si>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</si>
  <si>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</si>
  <si>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</si>
  <si>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</si>
  <si>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</si>
  <si>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</si>
  <si>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</si>
  <si>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</si>
  <si>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</si>
  <si>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</si>
  <si>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</si>
  <si>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</si>
  <si>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</si>
  <si>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</si>
  <si>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</si>
  <si>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</si>
  <si>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</si>
  <si>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</si>
  <si>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</si>
  <si>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</si>
  <si>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</si>
  <si>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</si>
  <si>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</si>
  <si>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</si>
  <si>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</si>
  <si>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</si>
  <si>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</si>
  <si>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</si>
  <si>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</si>
  <si>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</si>
  <si>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</si>
  <si>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</si>
  <si>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</si>
  <si>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</si>
  <si>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</si>
  <si>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</si>
  <si>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</si>
  <si>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</si>
  <si>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</si>
  <si>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</si>
  <si>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</si>
  <si>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</si>
  <si>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</si>
  <si>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</si>
  <si>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</si>
  <si>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</si>
  <si>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</si>
  <si>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</si>
  <si>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</si>
  <si>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</si>
  <si>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</si>
  <si>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</si>
  <si>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</si>
  <si>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</si>
  <si>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</si>
  <si>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</si>
  <si>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</si>
  <si>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</si>
  <si>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</si>
  <si>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</si>
  <si>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</si>
  <si>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</si>
  <si>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</si>
  <si>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</si>
  <si>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</si>
  <si>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</si>
  <si>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</si>
  <si>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</si>
  <si>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</si>
  <si>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</si>
  <si>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</si>
  <si>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</si>
  <si>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</si>
  <si>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</si>
  <si>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</si>
  <si>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</si>
  <si>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</si>
  <si>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</si>
  <si>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</si>
  <si>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</si>
  <si>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</si>
  <si>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</si>
  <si>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</si>
  <si>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</si>
  <si>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</si>
  <si>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</si>
  <si>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</si>
  <si>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</si>
  <si>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</si>
  <si>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</si>
  <si>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</si>
  <si>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</si>
  <si>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</si>
  <si>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</si>
  <si>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</si>
  <si>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</si>
  <si>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</si>
  <si>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</si>
  <si>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</si>
  <si>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</si>
  <si>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</si>
  <si>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</si>
  <si>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</si>
  <si>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</si>
  <si>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</si>
  <si>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</si>
  <si>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</si>
  <si>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</si>
  <si>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</si>
  <si>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</si>
  <si>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</si>
  <si>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</si>
  <si>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</si>
  <si>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</si>
  <si>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</si>
  <si>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</si>
  <si>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</si>
  <si>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</si>
  <si>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</si>
  <si>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</si>
  <si>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</si>
  <si>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</si>
  <si>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</si>
  <si>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</si>
  <si>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</si>
  <si>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</si>
  <si>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</si>
  <si>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</si>
  <si>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</si>
  <si>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</si>
  <si>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</si>
  <si>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</si>
  <si>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</si>
  <si>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</si>
  <si>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</si>
  <si>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</si>
  <si>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</si>
  <si>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</si>
  <si>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</si>
  <si>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</si>
  <si>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</si>
  <si>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</si>
  <si>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</si>
  <si>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</si>
  <si>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</si>
  <si>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</si>
  <si>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</si>
  <si>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</si>
  <si>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</si>
  <si>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</si>
  <si>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</si>
  <si>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</si>
  <si>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</si>
  <si>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</si>
  <si>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</si>
  <si>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</si>
  <si>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</si>
  <si>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</si>
  <si>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</si>
  <si>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</si>
  <si>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</si>
  <si>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</si>
  <si>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</si>
  <si>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</si>
  <si>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</si>
  <si>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</si>
  <si>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</si>
  <si>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</si>
  <si>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</si>
  <si>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</si>
  <si>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</si>
  <si>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</si>
  <si>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</si>
  <si>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</si>
  <si>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</si>
  <si>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</si>
  <si>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</si>
  <si>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</si>
  <si>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</si>
  <si>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</si>
  <si>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</si>
  <si>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</si>
  <si>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</si>
  <si>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</si>
  <si>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</si>
  <si>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</si>
  <si>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</si>
  <si>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</si>
  <si>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</si>
  <si>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</si>
  <si>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</si>
  <si>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</si>
  <si>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</si>
  <si>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</si>
  <si>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</si>
  <si>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</si>
  <si>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</si>
  <si>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</si>
  <si>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</si>
  <si>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</si>
  <si>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</si>
  <si>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</si>
  <si>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</si>
  <si>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</si>
  <si>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</si>
  <si>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</si>
  <si>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</si>
  <si>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</si>
  <si>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</si>
  <si>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</si>
  <si>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</si>
  <si>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</si>
  <si>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</si>
  <si>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</si>
  <si>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</si>
  <si>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</si>
  <si>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</si>
  <si>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</si>
  <si>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</si>
  <si>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</si>
  <si>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</si>
  <si>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</si>
  <si>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</si>
  <si>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</si>
  <si>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</si>
  <si>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</si>
  <si>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</si>
  <si>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</si>
  <si>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</si>
  <si>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</si>
  <si>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</si>
  <si>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</si>
  <si>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</si>
  <si>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</si>
  <si>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</si>
  <si>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</si>
  <si>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</si>
  <si>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</si>
  <si>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</si>
  <si>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</si>
  <si>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</si>
  <si>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</si>
  <si>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</si>
  <si>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</si>
  <si>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</si>
  <si>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</si>
  <si>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</si>
  <si>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</si>
  <si>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</si>
  <si>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</si>
  <si>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</si>
  <si>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</si>
  <si>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</si>
  <si>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</si>
  <si>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</si>
  <si>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</si>
  <si>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</si>
  <si>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</si>
  <si>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</si>
  <si>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</si>
  <si>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</si>
  <si>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</si>
  <si>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</si>
  <si>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</si>
  <si>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</si>
  <si>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</si>
  <si>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</si>
  <si>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</si>
  <si>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</si>
  <si>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</si>
  <si>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</si>
  <si>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</si>
  <si>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</si>
  <si>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</si>
  <si>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</si>
  <si>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</si>
  <si>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</si>
  <si>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</si>
  <si>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</si>
  <si>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</si>
  <si>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</si>
  <si>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</si>
  <si>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</si>
  <si>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</si>
  <si>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</si>
  <si>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</si>
  <si>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</si>
  <si>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</si>
  <si>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</si>
  <si>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</si>
  <si>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</si>
  <si>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</si>
  <si>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</si>
  <si>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</si>
  <si>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</si>
  <si>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</si>
  <si>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</si>
  <si>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</si>
  <si>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</si>
  <si>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</si>
  <si>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</si>
  <si>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</si>
  <si>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</si>
  <si>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</si>
  <si>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</si>
  <si>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</si>
  <si>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</si>
  <si>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</si>
  <si>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</si>
  <si>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</si>
  <si>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</si>
  <si>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</si>
  <si>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</si>
  <si>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</si>
  <si>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</si>
  <si>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</si>
  <si>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</si>
  <si>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</si>
  <si>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</si>
  <si>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</si>
  <si>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</si>
  <si>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</si>
  <si>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</si>
  <si>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</si>
  <si>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</si>
  <si>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</si>
  <si>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</si>
  <si>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</si>
  <si>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</si>
  <si>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</si>
  <si>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</si>
  <si>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</si>
  <si>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</si>
  <si>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</si>
  <si>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</si>
  <si>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</si>
  <si>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</si>
  <si>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</si>
  <si>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</si>
  <si>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</si>
  <si>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</si>
  <si>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</si>
  <si>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</si>
  <si>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</si>
  <si>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</si>
  <si>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</si>
  <si>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</si>
  <si>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</si>
  <si>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</si>
  <si>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</si>
  <si>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</si>
  <si>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</si>
  <si>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</si>
  <si>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</si>
  <si>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</si>
  <si>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</si>
  <si>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</si>
  <si>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</si>
  <si>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</si>
  <si>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</si>
  <si>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</si>
  <si>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</si>
  <si>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</si>
  <si>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</si>
  <si>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</si>
  <si>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</si>
  <si>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</si>
  <si>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</si>
  <si>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</si>
  <si>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</si>
  <si>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</si>
  <si>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</si>
  <si>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</si>
  <si>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</si>
  <si>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</si>
  <si>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</si>
  <si>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</si>
  <si>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</si>
  <si>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</si>
  <si>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</si>
  <si>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</si>
  <si>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</si>
  <si>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</si>
  <si>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</si>
  <si>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</si>
  <si>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</si>
  <si>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</si>
  <si>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</si>
  <si>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</si>
  <si>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</si>
  <si>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</si>
  <si>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</si>
  <si>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</si>
  <si>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</si>
  <si>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</si>
  <si>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</si>
  <si>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</si>
  <si>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</si>
  <si>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</si>
  <si>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</si>
  <si>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</si>
  <si>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</si>
  <si>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</si>
  <si>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</si>
  <si>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</si>
  <si>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</si>
  <si>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</si>
  <si>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</si>
  <si>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</si>
  <si>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</si>
  <si>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</si>
  <si>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</si>
  <si>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</si>
  <si>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</si>
  <si>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</si>
  <si>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</si>
  <si>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</si>
  <si>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</si>
  <si>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</si>
  <si>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</si>
  <si>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</si>
  <si>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</si>
  <si>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</si>
  <si>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</si>
  <si>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</si>
  <si>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</si>
  <si>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</si>
  <si>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</si>
  <si>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</si>
  <si>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</si>
  <si>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</si>
  <si>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</si>
  <si>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</si>
  <si>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</si>
  <si>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</si>
  <si>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</si>
  <si>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</si>
  <si>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</si>
  <si>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</si>
  <si>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</si>
  <si>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</si>
  <si>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</si>
  <si>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</si>
  <si>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</si>
  <si>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</si>
  <si>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</si>
  <si>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</si>
  <si>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</si>
  <si>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</si>
  <si>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</si>
  <si>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</si>
  <si>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</si>
  <si>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</si>
  <si>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</si>
  <si>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</si>
  <si>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</si>
  <si>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</si>
  <si>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</si>
  <si>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</si>
  <si>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</si>
  <si>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</si>
  <si>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</si>
  <si>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</si>
  <si>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</si>
  <si>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</si>
  <si>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</si>
  <si>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</si>
  <si>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</si>
  <si>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</si>
  <si>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</si>
  <si>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</si>
  <si>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</si>
  <si>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</si>
  <si>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</si>
  <si>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</si>
  <si>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</si>
  <si>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</si>
  <si>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</si>
  <si>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</si>
  <si>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</si>
  <si>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</si>
  <si>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</si>
  <si>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</si>
  <si>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</si>
  <si>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</si>
  <si>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</si>
  <si>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</si>
  <si>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</si>
  <si>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</si>
  <si>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</si>
  <si>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</si>
  <si>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</si>
  <si>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</si>
  <si>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</si>
  <si>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</si>
  <si>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</si>
  <si>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</si>
  <si>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</si>
  <si>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</si>
  <si>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</si>
  <si>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</si>
  <si>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</si>
  <si>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</si>
  <si>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</si>
  <si>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</si>
  <si>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</si>
  <si>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</si>
  <si>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</si>
  <si>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</si>
  <si>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</si>
  <si>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</si>
  <si>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</si>
  <si>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</si>
  <si>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</si>
  <si>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</si>
  <si>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</si>
  <si>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</si>
  <si>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</si>
  <si>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</si>
  <si>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</si>
  <si>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</si>
  <si>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</si>
  <si>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</si>
  <si>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</si>
  <si>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</si>
  <si>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</si>
  <si>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</si>
  <si>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</si>
  <si>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</si>
  <si>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</si>
  <si>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</si>
  <si>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</si>
  <si>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</si>
  <si>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</si>
  <si>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</si>
  <si>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</si>
  <si>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</si>
  <si>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</si>
  <si>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</si>
  <si>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</si>
  <si>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</si>
  <si>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</si>
  <si>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</si>
  <si>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</si>
  <si>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</si>
  <si>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</si>
  <si>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</si>
  <si>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</si>
  <si>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</si>
  <si>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</si>
  <si>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</si>
  <si>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</si>
  <si>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</si>
  <si>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</si>
  <si>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</si>
  <si>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</si>
  <si>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</si>
  <si>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</si>
  <si>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</si>
  <si>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</si>
  <si>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</si>
  <si>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</si>
  <si>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</si>
  <si>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</si>
  <si>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</si>
  <si>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</si>
  <si>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</si>
  <si>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</si>
  <si>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</si>
  <si>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</si>
  <si>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</si>
  <si>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</si>
  <si>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</si>
  <si>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</si>
  <si>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</si>
  <si>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</si>
  <si>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</si>
  <si>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</si>
  <si>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</si>
  <si>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</si>
  <si>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</si>
  <si>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</si>
  <si>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</si>
  <si>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</si>
  <si>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</si>
  <si>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</si>
  <si>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</si>
  <si>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</si>
  <si>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</si>
  <si>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</si>
  <si>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</si>
  <si>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</si>
  <si>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</si>
  <si>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</si>
  <si>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</si>
  <si>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</si>
  <si>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</si>
  <si>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</si>
  <si>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</si>
  <si>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</si>
  <si>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</si>
  <si>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</si>
  <si>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</si>
  <si>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</si>
  <si>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</si>
  <si>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</si>
  <si>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</si>
  <si>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</si>
  <si>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</si>
  <si>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</si>
  <si>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</si>
  <si>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</si>
  <si>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</si>
  <si>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</si>
  <si>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</si>
  <si>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</si>
  <si>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</si>
  <si>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</si>
  <si>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</si>
  <si>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</si>
  <si>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</si>
  <si>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</si>
  <si>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</si>
  <si>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</si>
  <si>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</si>
  <si>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</si>
  <si>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</si>
  <si>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</si>
  <si>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</si>
  <si>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</si>
  <si>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</si>
  <si>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</si>
  <si>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</si>
  <si>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</si>
  <si>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</si>
  <si>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</si>
  <si>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</si>
  <si>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</si>
  <si>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</si>
  <si>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</si>
  <si>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</si>
  <si>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</si>
  <si>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</si>
  <si>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</si>
  <si>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</si>
  <si>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</si>
  <si>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</si>
  <si>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</si>
  <si>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</si>
  <si>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</si>
  <si>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</si>
  <si>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</si>
  <si>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</si>
  <si>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</si>
  <si>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</si>
  <si>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</si>
  <si>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</si>
  <si>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</si>
  <si>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</si>
  <si>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</si>
  <si>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</si>
  <si>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</si>
  <si>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</si>
  <si>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</si>
  <si>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</si>
  <si>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</si>
  <si>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</si>
  <si>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</si>
  <si>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</si>
  <si>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</si>
  <si>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</si>
  <si>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</si>
  <si>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</si>
  <si>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</si>
  <si>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</si>
  <si>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</si>
  <si>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</si>
  <si>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</si>
  <si>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</si>
  <si>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</si>
  <si>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</si>
  <si>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</si>
  <si>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</si>
  <si>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</si>
  <si>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</si>
  <si>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</si>
  <si>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</si>
  <si>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</si>
  <si>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</si>
  <si>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</si>
  <si>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</si>
  <si>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</si>
  <si>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</si>
  <si>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</si>
  <si>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</si>
  <si>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</si>
  <si>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</si>
  <si>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</si>
  <si>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</si>
  <si>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</si>
  <si>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</si>
  <si>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</si>
  <si>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</si>
  <si>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</si>
  <si>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</si>
  <si>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</si>
  <si>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</si>
  <si>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</si>
  <si>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</si>
  <si>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</si>
  <si>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</si>
  <si>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</si>
  <si>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</si>
  <si>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</si>
  <si>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</si>
  <si>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</si>
  <si>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</si>
  <si>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</si>
  <si>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</si>
  <si>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</si>
  <si>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</si>
  <si>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</si>
  <si>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</si>
  <si>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</si>
  <si>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</si>
  <si>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</si>
  <si>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</si>
  <si>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</si>
  <si>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</si>
  <si>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</si>
  <si>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</si>
  <si>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</si>
  <si>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</si>
  <si>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</si>
  <si>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</si>
  <si>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</si>
  <si>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</si>
  <si>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</si>
  <si>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</si>
  <si>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</si>
  <si>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</si>
  <si>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</si>
  <si>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</si>
  <si>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</si>
  <si>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</si>
  <si>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</si>
  <si>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</si>
  <si>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</si>
  <si>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</si>
  <si>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</si>
  <si>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</si>
  <si>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</si>
  <si>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</si>
  <si>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</si>
  <si>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</si>
  <si>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</si>
  <si>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</si>
  <si>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</si>
  <si>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</si>
  <si>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</si>
  <si>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</si>
  <si>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</si>
  <si>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</si>
  <si>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</si>
  <si>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</si>
  <si>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</si>
  <si>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</si>
  <si>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</si>
  <si>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</si>
  <si>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</si>
  <si>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</si>
  <si>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</si>
  <si>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</si>
  <si>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</si>
  <si>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</si>
  <si>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</si>
  <si>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</si>
  <si>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</si>
  <si>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</si>
  <si>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</si>
  <si>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</si>
  <si>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</si>
  <si>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</si>
  <si>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</si>
  <si>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</si>
  <si>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</si>
  <si>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</si>
  <si>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</si>
  <si>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</si>
  <si>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</si>
  <si>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</si>
  <si>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</si>
  <si>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</si>
  <si>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</si>
  <si>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</si>
  <si>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</si>
  <si>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</si>
  <si>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</si>
  <si>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</si>
  <si>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</si>
  <si>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</si>
  <si>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</si>
  <si>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</si>
  <si>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</si>
  <si>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</si>
  <si>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</si>
  <si>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</si>
  <si>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</si>
  <si>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</si>
  <si>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</si>
  <si>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</si>
  <si>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</si>
  <si>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</si>
  <si>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</si>
  <si>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</si>
  <si>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</si>
  <si>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</si>
  <si>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</si>
  <si>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</si>
  <si>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</si>
  <si>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</si>
  <si>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</si>
  <si>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</si>
  <si>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</si>
  <si>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</si>
  <si>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</si>
  <si>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</si>
  <si>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</si>
  <si>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</si>
  <si>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</si>
  <si>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</si>
  <si>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</si>
  <si>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</si>
  <si>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</si>
  <si>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</si>
  <si>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</si>
  <si>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</si>
  <si>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</si>
  <si>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</si>
  <si>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</si>
  <si>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</si>
  <si>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</si>
  <si>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</si>
  <si>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</si>
  <si>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</si>
  <si>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</si>
  <si>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</si>
  <si>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</si>
  <si>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</si>
  <si>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</si>
  <si>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</si>
  <si>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</si>
  <si>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</si>
  <si>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</si>
  <si>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</si>
  <si>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</si>
  <si>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</si>
  <si>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</si>
  <si>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</si>
  <si>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</si>
  <si>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</si>
  <si>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</si>
  <si>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</si>
  <si>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</si>
  <si>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</si>
  <si>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</si>
  <si>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</si>
  <si>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</si>
  <si>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</si>
  <si>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</si>
  <si>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</si>
  <si>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</si>
  <si>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</si>
  <si>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</si>
  <si>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</si>
  <si>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</si>
  <si>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</si>
  <si>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</si>
  <si>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</si>
  <si>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</si>
  <si>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</si>
  <si>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</si>
  <si>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</si>
  <si>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</si>
  <si>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</si>
  <si>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</si>
  <si>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</si>
  <si>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</si>
  <si>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</si>
  <si>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</si>
  <si>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</si>
  <si>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</si>
  <si>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</si>
  <si>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</si>
  <si>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</si>
  <si>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</si>
  <si>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</si>
  <si>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</si>
  <si>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</si>
  <si>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</si>
  <si>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</si>
  <si>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</si>
  <si>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</si>
  <si>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</si>
  <si>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</si>
  <si>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</si>
  <si>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</si>
  <si>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</si>
  <si>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</si>
  <si>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</si>
  <si>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</si>
  <si>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</si>
  <si>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</si>
  <si>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</si>
  <si>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</si>
  <si>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</si>
  <si>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</si>
  <si>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</si>
  <si>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</si>
  <si>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</si>
  <si>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</si>
  <si>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</si>
  <si>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</si>
  <si>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</si>
  <si>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</si>
  <si>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</si>
  <si>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</si>
  <si>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</si>
  <si>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</si>
  <si>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</si>
  <si>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</si>
  <si>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</si>
  <si>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</si>
  <si>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</si>
  <si>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</si>
  <si>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</si>
  <si>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</si>
  <si>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</si>
  <si>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</si>
  <si>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</si>
  <si>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</si>
  <si>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</si>
  <si>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</si>
  <si>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</si>
  <si>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</si>
  <si>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</si>
  <si>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</si>
  <si>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</si>
  <si>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</si>
  <si>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</si>
  <si>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</si>
  <si>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</si>
  <si>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</si>
  <si>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</si>
  <si>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</si>
  <si>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</si>
  <si>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</si>
  <si>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</si>
  <si>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</si>
  <si>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</si>
  <si>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</si>
  <si>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</si>
  <si>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</si>
  <si>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</si>
  <si>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</si>
  <si>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</si>
  <si>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</si>
  <si>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</si>
  <si>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</si>
  <si>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</si>
  <si>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</si>
  <si>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</si>
  <si>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</si>
  <si>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</si>
  <si>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</si>
  <si>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</si>
  <si>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</si>
  <si>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</si>
  <si>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</si>
  <si>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</si>
  <si>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</si>
  <si>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</si>
  <si>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</si>
  <si>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</si>
  <si>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</si>
  <si>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</si>
  <si>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</si>
  <si>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</si>
  <si>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</si>
  <si>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</si>
  <si>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</si>
  <si>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</si>
  <si>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</si>
  <si>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</si>
  <si>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</si>
  <si>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</si>
  <si>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</si>
  <si>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</si>
  <si>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</si>
  <si>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</si>
  <si>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</si>
  <si>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</si>
  <si>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</si>
  <si>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</si>
  <si>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</si>
  <si>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</si>
  <si>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</si>
  <si>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</si>
  <si>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</si>
  <si>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</si>
  <si>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</si>
  <si>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</si>
  <si>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</si>
  <si>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</si>
  <si>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</si>
  <si>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</si>
  <si>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</si>
  <si>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</si>
  <si>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</si>
  <si>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</si>
  <si>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</si>
  <si>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</si>
  <si>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</si>
  <si>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</si>
  <si>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</si>
  <si>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</si>
  <si>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</si>
  <si>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</si>
  <si>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</si>
  <si>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</si>
  <si>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</si>
  <si>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</si>
  <si>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</si>
  <si>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</si>
  <si>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</si>
  <si>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</si>
  <si>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</si>
  <si>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</si>
  <si>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</si>
  <si>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</si>
  <si>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</si>
  <si>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</si>
  <si>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</si>
  <si>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</si>
  <si>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</si>
  <si>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</si>
  <si>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</si>
  <si>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</si>
  <si>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</si>
  <si>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</si>
  <si>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</si>
  <si>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</si>
  <si>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</si>
  <si>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</si>
  <si>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</si>
  <si>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</si>
  <si>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</si>
  <si>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</si>
  <si>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</si>
  <si>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</si>
  <si>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</si>
  <si>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</si>
  <si>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</si>
  <si>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</si>
  <si>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</si>
  <si>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</si>
  <si>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</si>
  <si>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</si>
  <si>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</si>
  <si>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</si>
  <si>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</si>
  <si>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</si>
  <si>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</si>
  <si>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</si>
  <si>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</si>
  <si>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</si>
  <si>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</si>
  <si>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</si>
  <si>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</si>
  <si>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</si>
  <si>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</si>
  <si>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</si>
  <si>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</si>
  <si>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</si>
  <si>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</si>
  <si>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</si>
  <si>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</si>
  <si>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</si>
  <si>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</si>
  <si>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</si>
  <si>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</si>
  <si>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</si>
  <si>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</si>
  <si>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</si>
  <si>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</si>
  <si>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</si>
  <si>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</si>
  <si>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</si>
  <si>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</si>
  <si>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</si>
  <si>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</si>
  <si>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</si>
  <si>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</si>
  <si>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</si>
  <si>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</si>
  <si>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</si>
  <si>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</si>
  <si>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</si>
  <si>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</si>
  <si>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</si>
  <si>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</si>
  <si>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</si>
  <si>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</si>
  <si>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</si>
  <si>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</si>
  <si>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</si>
  <si>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</si>
  <si>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</si>
  <si>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</si>
  <si>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</si>
  <si>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</si>
  <si>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</si>
  <si>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</si>
  <si>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</si>
  <si>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</si>
  <si>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</si>
  <si>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</si>
  <si>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</si>
  <si>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</si>
  <si>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</si>
  <si>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</si>
  <si>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</si>
  <si>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</si>
  <si>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</si>
  <si>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</si>
  <si>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</si>
  <si>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</si>
  <si>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</si>
  <si>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</si>
  <si>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</si>
  <si>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</si>
  <si>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</si>
  <si>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</si>
  <si>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</si>
  <si>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</si>
  <si>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</si>
  <si>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</si>
  <si>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</si>
  <si>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</si>
  <si>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</si>
  <si>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</si>
  <si>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</si>
  <si>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</si>
  <si>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</si>
  <si>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</si>
  <si>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</si>
  <si>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</si>
  <si>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</si>
  <si>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</si>
  <si>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</si>
  <si>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</si>
  <si>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</si>
  <si>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</si>
  <si>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</si>
  <si>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</si>
  <si>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</si>
  <si>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</si>
  <si>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</si>
  <si>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</si>
  <si>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</si>
  <si>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</si>
  <si>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</si>
  <si>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</si>
  <si>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</si>
  <si>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</si>
  <si>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</si>
  <si>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</si>
  <si>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</si>
  <si>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</si>
  <si>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</si>
  <si>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</si>
  <si>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</si>
  <si>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</si>
  <si>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</si>
  <si>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</si>
  <si>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</si>
  <si>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</si>
  <si>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</si>
  <si>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</si>
  <si>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</si>
  <si>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</si>
  <si>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</si>
  <si>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</si>
  <si>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</si>
  <si>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</si>
  <si>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</si>
  <si>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</si>
  <si>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</si>
  <si>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</si>
  <si>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</si>
  <si>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</si>
  <si>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</si>
  <si>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</si>
  <si>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</si>
  <si>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</si>
  <si>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</si>
  <si>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</si>
  <si>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</si>
  <si>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</si>
  <si>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</si>
  <si>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</si>
  <si>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</si>
  <si>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</si>
  <si>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</si>
  <si>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</si>
  <si>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</si>
  <si>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</si>
  <si>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</si>
  <si>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</si>
  <si>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</si>
  <si>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</si>
  <si>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</si>
  <si>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</si>
  <si>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</si>
  <si>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</si>
  <si>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</si>
  <si>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</si>
  <si>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</si>
  <si>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</si>
  <si>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</si>
  <si>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</si>
  <si>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</si>
  <si>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</si>
  <si>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</si>
  <si>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</si>
  <si>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</si>
  <si>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</si>
  <si>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</si>
  <si>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</si>
  <si>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</si>
  <si>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</si>
  <si>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</si>
  <si>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</si>
  <si>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</si>
  <si>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</si>
  <si>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</si>
  <si>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</si>
  <si>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</si>
  <si>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</si>
  <si>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</si>
  <si>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</si>
  <si>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</si>
  <si>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</si>
  <si>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</si>
  <si>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</si>
  <si>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</si>
  <si>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</si>
  <si>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</si>
  <si>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</si>
  <si>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</si>
  <si>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</si>
  <si>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</si>
  <si>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</si>
  <si>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</si>
  <si>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</si>
  <si>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</si>
  <si>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</si>
  <si>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</si>
  <si>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</si>
  <si>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</si>
  <si>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</si>
  <si>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</si>
  <si>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</si>
  <si>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</si>
  <si>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</si>
  <si>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</si>
  <si>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</si>
  <si>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</si>
  <si>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</si>
  <si>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</si>
  <si>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</si>
  <si>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</si>
  <si>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</si>
  <si>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</si>
  <si>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</si>
  <si>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</si>
  <si>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</si>
  <si>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</si>
  <si>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</si>
  <si>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</si>
  <si>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</si>
  <si>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</si>
  <si>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</si>
  <si>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</si>
  <si>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</si>
  <si>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</si>
  <si>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</si>
  <si>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</si>
  <si>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</si>
  <si>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</si>
  <si>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</si>
  <si>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</si>
  <si>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</si>
  <si>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</si>
  <si>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</si>
  <si>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</si>
  <si>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</si>
  <si>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</si>
  <si>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</si>
  <si>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</si>
  <si>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</si>
  <si>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</si>
  <si>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</si>
  <si>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</si>
  <si>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</si>
  <si>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</si>
  <si>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</si>
  <si>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</si>
  <si>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</si>
  <si>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</si>
  <si>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</si>
  <si>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</si>
  <si>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</si>
  <si>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</si>
  <si>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</si>
  <si>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</si>
  <si>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</si>
  <si>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</si>
  <si>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</si>
  <si>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</si>
  <si>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</si>
  <si>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</si>
  <si>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</si>
  <si>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</si>
  <si>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</si>
  <si>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</si>
  <si>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</si>
  <si>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</si>
  <si>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</si>
  <si>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</si>
  <si>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</si>
  <si>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</si>
  <si>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</si>
  <si>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</si>
  <si>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</si>
  <si>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</si>
  <si>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</si>
  <si>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</si>
  <si>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</si>
  <si>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</si>
  <si>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</si>
  <si>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</si>
  <si>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</si>
  <si>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</si>
  <si>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</si>
  <si>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</si>
  <si>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</si>
  <si>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</si>
  <si>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</si>
  <si>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</si>
  <si>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</si>
  <si>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</si>
  <si>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</si>
  <si>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</si>
  <si>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</si>
  <si>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</si>
  <si>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</si>
  <si>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</si>
  <si>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</si>
  <si>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</si>
  <si>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</si>
  <si>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</si>
  <si>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</si>
  <si>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</si>
  <si>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</si>
  <si>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</si>
  <si>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</si>
  <si>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</si>
  <si>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</si>
  <si>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</si>
  <si>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</si>
  <si>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</si>
  <si>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</si>
  <si>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</si>
  <si>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</si>
  <si>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</si>
  <si>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</si>
  <si>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</si>
  <si>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</si>
  <si>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</si>
  <si>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</si>
  <si>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</si>
  <si>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</si>
  <si>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</si>
  <si>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</si>
  <si>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</si>
  <si>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</si>
  <si>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</si>
  <si>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</si>
  <si>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</si>
  <si>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</si>
  <si>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</si>
  <si>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</si>
  <si>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</si>
  <si>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</si>
  <si>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</si>
  <si>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</si>
  <si>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</si>
  <si>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</si>
  <si>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</si>
  <si>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</si>
  <si>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</si>
  <si>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</si>
  <si>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</si>
  <si>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</si>
  <si>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</si>
  <si>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</si>
  <si>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</si>
  <si>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</si>
  <si>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</si>
  <si>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</si>
  <si>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</si>
  <si>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</si>
  <si>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</si>
  <si>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</si>
  <si>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</si>
  <si>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</si>
  <si>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</si>
  <si>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</si>
  <si>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</si>
  <si>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</si>
  <si>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</si>
  <si>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</si>
  <si>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</si>
  <si>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</si>
  <si>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</si>
  <si>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</si>
  <si>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</si>
  <si>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</si>
  <si>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</si>
  <si>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</si>
  <si>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</si>
  <si>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</si>
  <si>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</si>
  <si>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</si>
  <si>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</si>
  <si>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</si>
  <si>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</si>
  <si>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</si>
  <si>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</si>
  <si>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</si>
  <si>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</si>
  <si>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</si>
  <si>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</si>
  <si>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</si>
  <si>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</si>
  <si>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</si>
  <si>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</si>
  <si>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</si>
  <si>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</si>
  <si>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</si>
  <si>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</si>
  <si>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</si>
  <si>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</si>
  <si>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</si>
  <si>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</si>
  <si>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</si>
  <si>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</si>
  <si>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</si>
  <si>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</si>
  <si>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</si>
  <si>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</si>
  <si>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</si>
  <si>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</si>
  <si>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</si>
  <si>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</si>
  <si>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</si>
  <si>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</si>
  <si>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</si>
  <si>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</si>
  <si>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</si>
  <si>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</si>
  <si>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</si>
  <si>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</si>
  <si>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</si>
  <si>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</si>
  <si>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</si>
  <si>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</si>
  <si>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</si>
  <si>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</si>
  <si>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</si>
  <si>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</si>
  <si>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</si>
  <si>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</si>
  <si>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</si>
  <si>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</si>
  <si>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</si>
  <si>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</si>
  <si>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</si>
  <si>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</si>
  <si>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</si>
  <si>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</si>
  <si>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</si>
  <si>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</si>
  <si>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</si>
  <si>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</si>
  <si>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</si>
  <si>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</si>
  <si>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</si>
  <si>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</si>
  <si>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</si>
  <si>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</si>
  <si>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</si>
  <si>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</si>
  <si>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</si>
  <si>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</si>
  <si>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</si>
  <si>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</si>
  <si>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</si>
  <si>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</si>
  <si>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</si>
  <si>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</si>
  <si>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</si>
  <si>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</si>
  <si>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</si>
  <si>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</si>
  <si>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</si>
  <si>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</si>
  <si>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</si>
  <si>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</si>
  <si>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</si>
  <si>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</si>
  <si>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</si>
  <si>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</si>
  <si>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</si>
  <si>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</si>
  <si>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</si>
  <si>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</si>
  <si>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</si>
  <si>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</si>
  <si>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</si>
  <si>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</si>
  <si>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</si>
  <si>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</si>
  <si>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</si>
  <si>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</si>
  <si>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</si>
  <si>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</si>
  <si>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</si>
  <si>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</si>
  <si>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</si>
  <si>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</si>
  <si>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</si>
  <si>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</si>
  <si>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</si>
  <si>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</si>
  <si>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</si>
  <si>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</si>
  <si>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</si>
  <si>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</si>
  <si>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</si>
  <si>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</si>
  <si>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</si>
  <si>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</si>
  <si>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</si>
  <si>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</si>
  <si>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</si>
  <si>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</si>
  <si>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</si>
  <si>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</si>
  <si>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</si>
  <si>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</si>
  <si>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</si>
  <si>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</si>
  <si>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</si>
  <si>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</si>
  <si>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</si>
  <si>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</si>
  <si>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</si>
  <si>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</si>
  <si>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</si>
  <si>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</si>
  <si>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</si>
  <si>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</si>
  <si>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</si>
  <si>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</si>
  <si>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</si>
  <si>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</si>
  <si>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</si>
  <si>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</si>
  <si>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</si>
  <si>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</si>
  <si>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</si>
  <si>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</si>
  <si>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</si>
  <si>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</si>
  <si>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</si>
  <si>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</si>
  <si>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</si>
  <si>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</si>
  <si>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</si>
  <si>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</si>
  <si>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</si>
  <si>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</si>
  <si>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</si>
  <si>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</si>
  <si>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</si>
  <si>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</si>
  <si>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</si>
  <si>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</si>
  <si>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</si>
  <si>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</si>
  <si>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</si>
  <si>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</si>
  <si>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</si>
  <si>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</si>
  <si>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</si>
  <si>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</si>
  <si>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</si>
  <si>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</si>
  <si>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</si>
  <si>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</si>
  <si>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</si>
  <si>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</si>
  <si>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</si>
  <si>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</si>
  <si>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</si>
  <si>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</si>
  <si>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</si>
  <si>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</si>
  <si>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</si>
  <si>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</si>
  <si>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</si>
  <si>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</si>
  <si>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</si>
  <si>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</si>
  <si>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</si>
  <si>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</si>
  <si>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</si>
  <si>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</si>
  <si>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</si>
  <si>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</si>
  <si>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</si>
  <si>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</si>
  <si>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</si>
  <si>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</si>
  <si>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</si>
  <si>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</si>
  <si>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</si>
  <si>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</si>
  <si>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</si>
  <si>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</si>
  <si>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</si>
  <si>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</si>
  <si>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</si>
  <si>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</si>
  <si>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</si>
  <si>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</si>
  <si>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</si>
  <si>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</si>
  <si>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</si>
  <si>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</si>
  <si>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</si>
  <si>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</si>
  <si>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</si>
  <si>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</si>
  <si>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</si>
  <si>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</si>
  <si>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</si>
  <si>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</si>
  <si>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</si>
  <si>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</si>
  <si>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</si>
  <si>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</si>
  <si>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</si>
  <si>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</si>
  <si>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</si>
  <si>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</si>
  <si>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</si>
  <si>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</si>
  <si>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</si>
  <si>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</si>
  <si>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</si>
  <si>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</si>
  <si>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</si>
  <si>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</si>
  <si>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</si>
  <si>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</si>
  <si>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</si>
  <si>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</si>
  <si>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</si>
  <si>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</si>
  <si>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</si>
  <si>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</si>
  <si>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</si>
  <si>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</si>
  <si>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</si>
  <si>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</si>
  <si>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</si>
  <si>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</si>
  <si>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</si>
  <si>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</si>
  <si>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</si>
  <si>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</si>
  <si>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</si>
  <si>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</si>
  <si>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</si>
  <si>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</si>
  <si>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</si>
  <si>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</si>
  <si>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</si>
  <si>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</si>
  <si>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</si>
  <si>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</si>
  <si>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</si>
  <si>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</si>
  <si>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</si>
  <si>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</si>
  <si>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</si>
  <si>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</si>
  <si>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</si>
  <si>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</si>
  <si>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</si>
  <si>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</si>
  <si>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</si>
  <si>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</si>
  <si>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</si>
  <si>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</si>
  <si>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</si>
  <si>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</si>
  <si>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</si>
  <si>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</si>
  <si>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</si>
  <si>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</si>
  <si>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</si>
  <si>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</si>
  <si>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</si>
  <si>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</si>
  <si>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</si>
  <si>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</si>
  <si>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</si>
  <si>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</si>
  <si>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</si>
  <si>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</si>
  <si>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</si>
  <si>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</si>
  <si>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</si>
  <si>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</si>
  <si>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</si>
  <si>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</si>
  <si>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</si>
  <si>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</si>
  <si>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</si>
  <si>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</si>
  <si>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</si>
  <si>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</si>
  <si>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</si>
  <si>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</si>
  <si>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</si>
  <si>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</si>
  <si>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</si>
  <si>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</si>
  <si>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</si>
  <si>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</si>
  <si>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</si>
  <si>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</si>
  <si>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</si>
  <si>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</si>
  <si>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</si>
  <si>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</si>
  <si>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</si>
  <si>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</si>
  <si>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</si>
  <si>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</si>
  <si>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</si>
  <si>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</si>
  <si>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</si>
  <si>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</si>
  <si>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</si>
  <si>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</si>
  <si>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</si>
  <si>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</si>
  <si>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</si>
  <si>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</si>
  <si>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</si>
  <si>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</si>
  <si>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</si>
  <si>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</si>
  <si>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</si>
  <si>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</si>
  <si>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</si>
  <si>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</si>
  <si>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</si>
  <si>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</si>
  <si>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</si>
  <si>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</si>
  <si>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</si>
  <si>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</si>
  <si>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</si>
  <si>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</si>
  <si>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</si>
  <si>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</si>
  <si>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</si>
  <si>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</si>
  <si>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</si>
  <si>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</si>
  <si>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</si>
  <si>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</si>
  <si>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</si>
  <si>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</si>
  <si>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</si>
  <si>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</si>
  <si>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</si>
  <si>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</si>
  <si>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</si>
  <si>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</si>
  <si>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</si>
  <si>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</si>
  <si>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</si>
  <si>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</si>
  <si>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</si>
  <si>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</si>
  <si>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</si>
  <si>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</si>
  <si>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</si>
  <si>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</si>
  <si>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</si>
  <si>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</si>
  <si>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</si>
  <si>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</si>
  <si>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</si>
  <si>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</si>
  <si>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</si>
  <si>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</si>
  <si>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</si>
  <si>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</si>
  <si>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</si>
  <si>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</si>
  <si>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</si>
  <si>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</si>
  <si>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</si>
  <si>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</si>
  <si>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</si>
  <si>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</si>
  <si>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</si>
  <si>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</si>
  <si>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</si>
  <si>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</si>
  <si>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</si>
  <si>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</si>
  <si>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</si>
  <si>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</si>
  <si>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</si>
  <si>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</si>
  <si>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</si>
  <si>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</si>
  <si>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</si>
  <si>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</si>
  <si>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</si>
  <si>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</si>
  <si>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</si>
  <si>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</si>
  <si>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</si>
  <si>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</si>
  <si>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</si>
  <si>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</si>
  <si>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</si>
  <si>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</si>
  <si>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</si>
  <si>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</si>
  <si>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</si>
  <si>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</si>
  <si>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</si>
  <si>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</si>
  <si>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</si>
  <si>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</si>
  <si>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</si>
  <si>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</si>
  <si>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</si>
  <si>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</si>
  <si>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</si>
  <si>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</si>
  <si>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</si>
  <si>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</si>
  <si>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</si>
  <si>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</si>
  <si>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</si>
  <si>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</si>
  <si>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</si>
  <si>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</si>
  <si>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</si>
  <si>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</si>
  <si>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</si>
  <si>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</si>
  <si>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</si>
  <si>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</si>
  <si>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</si>
  <si>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</si>
  <si>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</si>
  <si>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</si>
  <si>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</si>
  <si>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</si>
  <si>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</si>
  <si>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</si>
  <si>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</si>
  <si>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</si>
  <si>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</si>
  <si>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</si>
  <si>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</si>
  <si>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</si>
  <si>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</si>
  <si>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</si>
  <si>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</si>
  <si>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</si>
  <si>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</si>
  <si>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</si>
  <si>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</si>
  <si>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</si>
  <si>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</si>
  <si>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</si>
  <si>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</si>
  <si>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</si>
  <si>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</si>
  <si>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</si>
  <si>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</si>
  <si>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</si>
  <si>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</si>
  <si>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</si>
  <si>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</si>
  <si>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</si>
  <si>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</si>
  <si>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</si>
  <si>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</si>
  <si>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</si>
  <si>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</si>
  <si>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</si>
  <si>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</si>
  <si>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</si>
  <si>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</si>
  <si>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</si>
  <si>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</si>
  <si>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</si>
  <si>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</si>
  <si>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</si>
  <si>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</si>
  <si>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</si>
  <si>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</si>
  <si>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</si>
  <si>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</si>
  <si>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</si>
  <si>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</si>
  <si>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</si>
  <si>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</si>
  <si>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</si>
  <si>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</si>
  <si>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</si>
  <si>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</si>
  <si>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</si>
  <si>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</si>
  <si>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</si>
  <si>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</si>
  <si>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</si>
  <si>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</si>
  <si>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</si>
  <si>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</si>
  <si>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</si>
  <si>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</si>
  <si>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</si>
  <si>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</si>
  <si>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</si>
  <si>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</si>
  <si>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</si>
  <si>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</si>
  <si>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</si>
  <si>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</si>
  <si>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</si>
  <si>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</si>
  <si>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</si>
  <si>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</si>
  <si>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</si>
  <si>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</si>
  <si>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</si>
  <si>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</si>
  <si>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</si>
  <si>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</si>
  <si>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</si>
  <si>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</si>
  <si>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</si>
  <si>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</si>
  <si>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</si>
  <si>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</si>
  <si>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</si>
  <si>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</si>
  <si>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</si>
  <si>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</si>
  <si>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</si>
  <si>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</si>
  <si>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</si>
  <si>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</si>
  <si>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</si>
  <si>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</si>
  <si>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</si>
  <si>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</si>
  <si>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</si>
  <si>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</si>
  <si>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</si>
  <si>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</si>
  <si>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</si>
  <si>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</si>
  <si>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</si>
  <si>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</si>
  <si>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</si>
  <si>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</si>
  <si>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</si>
  <si>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</si>
  <si>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</si>
  <si>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</si>
  <si>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</si>
  <si>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</si>
  <si>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</si>
  <si>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</si>
  <si>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</si>
  <si>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</si>
  <si>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</si>
  <si>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</si>
  <si>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</si>
  <si>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</si>
  <si>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</si>
  <si>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</si>
  <si>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</si>
  <si>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</si>
  <si>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</si>
  <si>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</si>
  <si>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</si>
  <si>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</si>
  <si>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</si>
  <si>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</si>
  <si>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</si>
  <si>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</si>
  <si>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</si>
  <si>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</si>
  <si>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</si>
  <si>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</si>
  <si>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</si>
  <si>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</si>
  <si>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</si>
  <si>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</si>
  <si>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</si>
  <si>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</si>
  <si>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</si>
  <si>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</si>
  <si>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</si>
  <si>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</si>
  <si>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</si>
  <si>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</si>
  <si>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</si>
  <si>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</si>
  <si>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</si>
  <si>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</si>
  <si>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</si>
  <si>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</si>
  <si>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</si>
  <si>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</si>
  <si>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</si>
  <si>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</si>
  <si>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</si>
  <si>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</si>
  <si>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</si>
  <si>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</si>
  <si>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</si>
  <si>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</si>
  <si>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</si>
  <si>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</si>
  <si>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</si>
  <si>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</si>
  <si>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</si>
  <si>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</si>
  <si>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</si>
  <si>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</si>
  <si>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</si>
  <si>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</si>
  <si>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</si>
  <si>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</si>
  <si>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</si>
  <si>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</si>
  <si>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</si>
  <si>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</si>
  <si>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</si>
  <si>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</si>
  <si>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</si>
  <si>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</si>
  <si>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</si>
  <si>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</si>
  <si>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</si>
  <si>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</si>
  <si>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</si>
  <si>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</si>
  <si>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</si>
  <si>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</si>
  <si>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</si>
  <si>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</si>
  <si>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</si>
  <si>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</si>
  <si>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</si>
  <si>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</si>
  <si>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</si>
  <si>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</si>
  <si>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</si>
  <si>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</si>
  <si>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</si>
  <si>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</si>
  <si>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</si>
  <si>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</si>
  <si>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</si>
  <si>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</si>
  <si>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</si>
  <si>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</si>
  <si>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</si>
  <si>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</si>
  <si>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</si>
  <si>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</si>
  <si>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</si>
  <si>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</si>
  <si>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</si>
  <si>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</si>
  <si>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</si>
  <si>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</si>
  <si>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</si>
  <si>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</si>
  <si>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</si>
  <si>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</si>
  <si>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</si>
  <si>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</si>
  <si>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</si>
  <si>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</si>
  <si>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</si>
  <si>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</si>
  <si>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</si>
  <si>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</si>
  <si>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</si>
  <si>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</si>
  <si>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</si>
  <si>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</si>
  <si>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</si>
  <si>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</si>
  <si>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</si>
  <si>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</si>
  <si>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</si>
  <si>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</si>
  <si>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</si>
  <si>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</si>
  <si>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</si>
  <si>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</si>
  <si>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</si>
  <si>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</si>
  <si>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</si>
  <si>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</si>
  <si>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</si>
  <si>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</si>
  <si>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</si>
  <si>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</si>
  <si>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</si>
  <si>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</si>
  <si>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</si>
  <si>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</si>
  <si>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</si>
  <si>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</si>
  <si>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</si>
  <si>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</si>
  <si>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</si>
  <si>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</si>
  <si>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</si>
  <si>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</si>
  <si>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</si>
  <si>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</si>
  <si>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</si>
  <si>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</si>
  <si>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</si>
  <si>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</si>
  <si>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</si>
  <si>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</si>
  <si>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</si>
  <si>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</si>
  <si>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</si>
  <si>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</si>
  <si>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</si>
  <si>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</si>
  <si>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</si>
  <si>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</si>
  <si>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</si>
  <si>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</si>
  <si>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</si>
  <si>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</si>
  <si>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</si>
  <si>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</si>
  <si>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</si>
  <si>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</si>
  <si>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</si>
  <si>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</si>
  <si>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</si>
  <si>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</si>
  <si>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</si>
  <si>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</si>
  <si>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</si>
  <si>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</si>
  <si>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</si>
  <si>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</si>
  <si>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</si>
  <si>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</si>
  <si>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</si>
  <si>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</si>
  <si>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</si>
  <si>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</si>
  <si>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</si>
  <si>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</si>
  <si>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</si>
  <si>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</si>
  <si>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</si>
  <si>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</si>
  <si>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</si>
  <si>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</si>
  <si>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</si>
  <si>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</si>
  <si>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</si>
  <si>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</si>
  <si>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</si>
  <si>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</si>
  <si>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</si>
  <si>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</si>
  <si>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</si>
  <si>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</si>
  <si>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</si>
  <si>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</si>
  <si>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</si>
  <si>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</si>
  <si>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</si>
  <si>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</si>
  <si>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</si>
  <si>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</si>
  <si>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</si>
  <si>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</si>
  <si>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</si>
  <si>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</si>
  <si>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</si>
  <si>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</si>
  <si>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</si>
  <si>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</si>
  <si>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</si>
  <si>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</si>
  <si>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</si>
  <si>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</si>
  <si>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</si>
  <si>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</si>
  <si>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</si>
  <si>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</si>
  <si>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</si>
  <si>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</si>
  <si>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</si>
  <si>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</si>
  <si>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</si>
  <si>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</si>
  <si>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</si>
  <si>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</si>
  <si>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</si>
  <si>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</si>
  <si>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</si>
  <si>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</si>
  <si>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</si>
  <si>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</si>
  <si>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</si>
  <si>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</si>
  <si>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</si>
  <si>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</si>
  <si>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</si>
  <si>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</si>
  <si>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</si>
  <si>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</si>
  <si>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</si>
  <si>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</si>
  <si>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</si>
  <si>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</si>
  <si>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</si>
  <si>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</si>
  <si>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</si>
  <si>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</si>
  <si>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</si>
  <si>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</si>
  <si>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</si>
  <si>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</si>
  <si>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</si>
  <si>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</si>
  <si>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</si>
  <si>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</si>
  <si>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</si>
  <si>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</si>
  <si>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</si>
  <si>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</si>
  <si>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</si>
  <si>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</si>
  <si>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</si>
  <si>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</si>
  <si>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</si>
  <si>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</si>
  <si>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</si>
  <si>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</si>
  <si>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</si>
  <si>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</si>
  <si>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</si>
  <si>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</si>
  <si>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</si>
  <si>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</si>
  <si>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</si>
  <si>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</si>
  <si>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</si>
  <si>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</si>
  <si>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</si>
  <si>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</si>
  <si>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</si>
  <si>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</si>
  <si>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</si>
  <si>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</si>
  <si>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</si>
  <si>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</si>
  <si>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</si>
  <si>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</si>
  <si>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</si>
  <si>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</si>
  <si>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</si>
  <si>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</si>
  <si>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</si>
  <si>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</si>
  <si>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</si>
  <si>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</si>
  <si>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</si>
  <si>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</si>
  <si>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</si>
  <si>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</si>
  <si>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</si>
  <si>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</si>
  <si>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</si>
  <si>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</si>
  <si>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</si>
  <si>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</si>
  <si>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</si>
  <si>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</si>
  <si>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</si>
  <si>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</si>
  <si>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</si>
  <si>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</si>
  <si>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</si>
  <si>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</si>
  <si>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</si>
  <si>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</si>
  <si>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</si>
  <si>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</si>
  <si>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</si>
  <si>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</si>
  <si>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</si>
  <si>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</si>
  <si>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</si>
  <si>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</si>
  <si>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</si>
  <si>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</si>
  <si>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</si>
  <si>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</si>
  <si>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</si>
  <si>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</si>
  <si>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</si>
  <si>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</si>
  <si>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</si>
  <si>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</si>
  <si>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</si>
  <si>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</si>
  <si>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</si>
  <si>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</si>
  <si>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</si>
  <si>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</si>
  <si>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</si>
  <si>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</si>
  <si>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</si>
  <si>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</si>
  <si>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</si>
  <si>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</si>
  <si>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</si>
  <si>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</si>
  <si>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</si>
  <si>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</si>
  <si>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</si>
  <si>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</si>
  <si>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</si>
  <si>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</si>
  <si>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</si>
  <si>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</si>
  <si>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</si>
  <si>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</si>
  <si>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</si>
  <si>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</si>
  <si>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</si>
  <si>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</si>
  <si>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</si>
  <si>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</si>
  <si>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</si>
  <si>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</si>
  <si>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</si>
  <si>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</si>
  <si>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</si>
  <si>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</si>
  <si>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</si>
  <si>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</si>
  <si>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</si>
  <si>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</si>
  <si>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</si>
  <si>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</si>
  <si>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</si>
  <si>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</si>
  <si>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</si>
  <si>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</si>
  <si>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</si>
  <si>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</si>
  <si>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</si>
  <si>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</si>
  <si>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</si>
  <si>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</si>
  <si>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</si>
  <si>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</si>
  <si>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</si>
  <si>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</si>
  <si>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</si>
  <si>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</si>
  <si>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</si>
  <si>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</si>
  <si>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</si>
  <si>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</si>
  <si>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</si>
  <si>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</si>
  <si>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</si>
  <si>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</si>
  <si>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</si>
  <si>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</si>
  <si>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</si>
  <si>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</si>
  <si>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</si>
  <si>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</si>
  <si>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</si>
  <si>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</si>
  <si>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</si>
  <si>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</si>
  <si>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</si>
  <si>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</si>
  <si>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</si>
  <si>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</si>
  <si>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</si>
  <si>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</si>
  <si>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</si>
  <si>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</si>
  <si>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</si>
  <si>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</si>
  <si>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</si>
  <si>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</si>
  <si>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</si>
  <si>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</si>
  <si>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</si>
  <si>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</si>
  <si>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</si>
  <si>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</si>
  <si>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</si>
  <si>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</si>
  <si>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</si>
  <si>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</si>
  <si>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</si>
  <si>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</si>
  <si>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</si>
  <si>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</si>
  <si>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</si>
  <si>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</si>
  <si>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</si>
  <si>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</si>
  <si>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</si>
  <si>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</si>
  <si>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</si>
  <si>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</si>
  <si>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</si>
  <si>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</si>
  <si>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</si>
  <si>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</si>
  <si>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</si>
  <si>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</si>
  <si>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</si>
  <si>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</si>
  <si>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</si>
  <si>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</si>
  <si>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</si>
  <si>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</si>
  <si>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</si>
  <si>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</si>
  <si>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</si>
  <si>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</si>
  <si>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</si>
  <si>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</si>
  <si>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</si>
  <si>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</si>
  <si>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</si>
  <si>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</si>
  <si>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</si>
  <si>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</si>
  <si>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</si>
  <si>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</si>
  <si>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</si>
  <si>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</si>
  <si>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</si>
  <si>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</si>
  <si>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</si>
  <si>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</si>
  <si>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</si>
  <si>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</si>
  <si>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</si>
  <si>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</si>
  <si>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</si>
  <si>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</si>
  <si>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</si>
  <si>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</si>
  <si>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</si>
  <si>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</si>
  <si>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</si>
  <si>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</si>
  <si>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</si>
  <si>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</si>
  <si>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</si>
  <si>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</si>
  <si>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</si>
  <si>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</si>
  <si>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</si>
  <si>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</si>
  <si>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</si>
  <si>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</si>
  <si>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</si>
  <si>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</si>
  <si>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</si>
  <si>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</si>
  <si>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</si>
  <si>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</si>
  <si>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</si>
  <si>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</si>
  <si>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</si>
  <si>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</si>
  <si>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</si>
  <si>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</si>
  <si>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</si>
  <si>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</si>
  <si>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</si>
  <si>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</si>
  <si>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</si>
  <si>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</si>
  <si>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</si>
  <si>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</si>
  <si>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</si>
  <si>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</si>
  <si>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</si>
  <si>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</si>
  <si>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</si>
  <si>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</si>
  <si>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</si>
  <si>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</si>
  <si>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</si>
  <si>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</si>
  <si>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</si>
  <si>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</si>
  <si>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</si>
  <si>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</si>
  <si>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</si>
  <si>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</si>
  <si>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</si>
  <si>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</si>
  <si>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</si>
  <si>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</si>
  <si>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</si>
  <si>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</si>
  <si>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</si>
  <si>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</si>
  <si>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</si>
  <si>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</si>
  <si>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</si>
  <si>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</si>
  <si>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</si>
  <si>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</si>
  <si>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</si>
  <si>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</si>
  <si>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</si>
  <si>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</si>
  <si>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</si>
  <si>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</si>
  <si>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</si>
  <si>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</si>
  <si>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</si>
  <si>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</si>
  <si>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</si>
  <si>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</si>
  <si>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</si>
  <si>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</si>
  <si>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</si>
  <si>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</si>
  <si>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</si>
  <si>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</si>
  <si>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</si>
  <si>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</si>
  <si>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</si>
  <si>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</si>
  <si>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</si>
  <si>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</si>
  <si>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</si>
  <si>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</si>
  <si>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</si>
  <si>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</si>
  <si>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</si>
  <si>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</si>
  <si>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</si>
  <si>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</si>
  <si>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</si>
  <si>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</si>
  <si>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</si>
  <si>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</si>
  <si>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</si>
  <si>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</si>
  <si>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</si>
  <si>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</si>
  <si>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</si>
  <si>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</si>
  <si>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</si>
  <si>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</si>
  <si>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</si>
  <si>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</si>
  <si>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</si>
  <si>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</si>
  <si>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</si>
  <si>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</si>
  <si>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</si>
  <si>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</si>
  <si>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</si>
  <si>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</si>
  <si>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</si>
  <si>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</si>
  <si>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</si>
  <si>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</si>
  <si>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</si>
  <si>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</si>
  <si>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</si>
  <si>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</si>
  <si>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</si>
  <si>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</si>
  <si>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</si>
  <si>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</si>
  <si>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</si>
  <si>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</si>
  <si>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</si>
  <si>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</si>
  <si>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</si>
  <si>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</si>
  <si>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</si>
  <si>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</si>
  <si>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</si>
  <si>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</si>
  <si>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</si>
  <si>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</si>
  <si>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</si>
  <si>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</si>
  <si>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</si>
  <si>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</si>
  <si>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</si>
  <si>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</si>
  <si>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</si>
  <si>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</si>
  <si>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</si>
  <si>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</si>
  <si>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</si>
  <si>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</si>
  <si>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</si>
  <si>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</si>
  <si>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</si>
  <si>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</si>
  <si>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</si>
  <si>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</si>
  <si>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</si>
  <si>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</si>
  <si>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</si>
  <si>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</si>
  <si>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</si>
  <si>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</si>
  <si>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</si>
  <si>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</si>
  <si>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</si>
  <si>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</si>
  <si>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</si>
  <si>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</si>
  <si>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</si>
  <si>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</si>
  <si>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</si>
  <si>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</si>
  <si>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</si>
  <si>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</si>
  <si>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</si>
  <si>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</si>
  <si>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</si>
  <si>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</si>
  <si>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</si>
  <si>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</si>
  <si>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</si>
  <si>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</si>
  <si>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</si>
  <si>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</si>
  <si>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</si>
  <si>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</si>
  <si>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</si>
  <si>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</si>
  <si>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</si>
  <si>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</si>
  <si>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</si>
  <si>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</si>
  <si>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</si>
  <si>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</si>
  <si>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</si>
  <si>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</si>
  <si>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</si>
  <si>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</si>
  <si>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</si>
  <si>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</si>
  <si>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</si>
  <si>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</si>
  <si>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</si>
  <si>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</si>
  <si>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</si>
  <si>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</si>
  <si>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</si>
  <si>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</si>
  <si>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</si>
  <si>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</si>
  <si>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</si>
  <si>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</si>
  <si>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</si>
  <si>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</si>
  <si>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</si>
  <si>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</si>
  <si>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</si>
  <si>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</si>
  <si>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</si>
  <si>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</si>
  <si>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</si>
  <si>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</si>
  <si>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</si>
  <si>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</si>
  <si>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</si>
  <si>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</si>
  <si>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</si>
  <si>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</si>
  <si>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</si>
  <si>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</si>
  <si>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</si>
  <si>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</si>
  <si>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</si>
  <si>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</si>
  <si>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</si>
  <si>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</si>
  <si>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</si>
  <si>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</si>
  <si>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</si>
  <si>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</si>
  <si>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</si>
  <si>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</si>
  <si>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</si>
  <si>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</si>
  <si>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</si>
  <si>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</si>
  <si>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</si>
  <si>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</si>
  <si>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</si>
  <si>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</si>
  <si>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Jestia And Raedon</t>
  </si>
  <si>
    <t>Successful</t>
  </si>
  <si>
    <t>Mean Goal</t>
  </si>
  <si>
    <t>Median Goal</t>
  </si>
  <si>
    <t>Mean Pledged</t>
  </si>
  <si>
    <t>Median Pledged</t>
  </si>
  <si>
    <t>Failed</t>
  </si>
  <si>
    <t>Standard Deviation of Goals</t>
  </si>
  <si>
    <t>Upper Quartile of Goal</t>
  </si>
  <si>
    <t>Lower Quartile of Goal</t>
  </si>
  <si>
    <t>IQR of Goal</t>
  </si>
  <si>
    <t>Standard Deviation of Pledged</t>
  </si>
  <si>
    <t>Upper Quartile of Pledged</t>
  </si>
  <si>
    <t>IQR of Pledged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</si>
  <si>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</si>
  <si>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</si>
  <si>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</si>
  <si>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</si>
  <si>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</si>
  <si>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</si>
  <si>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</si>
  <si>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</si>
  <si>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</si>
  <si>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</si>
  <si>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</si>
  <si>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</si>
  <si>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</si>
  <si>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</si>
  <si>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</si>
  <si>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</si>
  <si>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</si>
  <si>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</si>
  <si>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</si>
  <si>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</si>
  <si>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</si>
  <si>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</si>
  <si>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</si>
  <si>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</si>
  <si>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</si>
  <si>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</si>
  <si>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</si>
  <si>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</si>
  <si>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</si>
  <si>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</si>
  <si>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</si>
  <si>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</si>
  <si>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using sum()</t>
  </si>
  <si>
    <t>Sum using countifs()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</si>
</sst>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C2514"/>
        <bgColor rgb="FF000000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/>
    </xf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0" fontId="3" fillId="2" borderId="0" xfId="0" applyFont="1" applyFill="1"/>
    <xf numFmtId="165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/>
  </cellXfs>
  <cellStyles count="2">
    <cellStyle name="Normal" xfId="0" builtinId="0"/>
    <cellStyle name="Percent" xfId="1" builtinId="5"/>
  </cellStyles>
  <dxfs count="30">
    <dxf>
      <fill>
        <patternFill>
          <bgColor theme="8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C2514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C2514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C2514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C2514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C2514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C2514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C251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16-164E-828F-D79CCE7180D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16-164E-828F-D79CCE7180D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16-164E-828F-D79CCE7180D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16-164E-828F-D79CCE718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5289247"/>
        <c:axId val="1429677103"/>
      </c:barChart>
      <c:catAx>
        <c:axId val="153528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677103"/>
        <c:crosses val="autoZero"/>
        <c:auto val="1"/>
        <c:lblAlgn val="ctr"/>
        <c:lblOffset val="100"/>
        <c:noMultiLvlLbl val="0"/>
      </c:catAx>
      <c:valAx>
        <c:axId val="142967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28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2D-D840-9C5F-0F0D394AADB3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2D-D840-9C5F-0F0D394AADB3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2D-D840-9C5F-0F0D394AA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0835439"/>
        <c:axId val="1490837071"/>
      </c:barChart>
      <c:catAx>
        <c:axId val="149083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837071"/>
        <c:crosses val="autoZero"/>
        <c:auto val="1"/>
        <c:lblAlgn val="ctr"/>
        <c:lblOffset val="100"/>
        <c:noMultiLvlLbl val="0"/>
      </c:catAx>
      <c:valAx>
        <c:axId val="14908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83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Launched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Launched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Launched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6-B245-9E30-F0BB2D90CE8A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Launched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Launched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16-B245-9E30-F0BB2D90CE8A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Launched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Launched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16-B245-9E30-F0BB2D90CE8A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Launched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Launched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16-B245-9E30-F0BB2D90C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3434095"/>
        <c:axId val="1543435775"/>
      </c:barChart>
      <c:catAx>
        <c:axId val="154343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35775"/>
        <c:crosses val="autoZero"/>
        <c:auto val="1"/>
        <c:lblAlgn val="ctr"/>
        <c:lblOffset val="100"/>
        <c:noMultiLvlLbl val="0"/>
      </c:catAx>
      <c:valAx>
        <c:axId val="154343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3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DB-1D44-A350-698522FB24F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DB-1D44-A350-698522FB24F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DB-1D44-A350-698522FB2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3882559"/>
        <c:axId val="2063884191"/>
      </c:lineChart>
      <c:catAx>
        <c:axId val="206388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884191"/>
        <c:crosses val="autoZero"/>
        <c:auto val="1"/>
        <c:lblAlgn val="ctr"/>
        <c:lblOffset val="100"/>
        <c:noMultiLvlLbl val="0"/>
      </c:catAx>
      <c:valAx>
        <c:axId val="206388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88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D1-B745-AE81-3F4DF7A45B6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D1-B745-AE81-3F4DF7A45B6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D1-B745-AE81-3F4DF7A45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187295"/>
        <c:axId val="1780482047"/>
      </c:lineChart>
      <c:catAx>
        <c:axId val="176118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482047"/>
        <c:crosses val="autoZero"/>
        <c:auto val="1"/>
        <c:lblAlgn val="ctr"/>
        <c:lblOffset val="100"/>
        <c:noMultiLvlLbl val="0"/>
      </c:catAx>
      <c:valAx>
        <c:axId val="178048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18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C17DF87F-5B42-104F-83C1-9B2F5172C237}" formatIdx="0">
          <cx:tx>
            <cx:txData>
              <cx:f>_xlchart.v1.0</cx:f>
              <cx:v> goal </cx:v>
            </cx:txData>
          </cx:tx>
          <cx:dataId val="0"/>
          <cx:layoutPr>
            <cx:binning intervalClosed="r"/>
          </cx:layoutPr>
        </cx:series>
        <cx:series layoutId="clusteredColumn" hidden="1" uniqueId="{6AFD8E24-CC05-E642-B929-1C6CC4F28DE9}" formatIdx="1">
          <cx:tx>
            <cx:txData>
              <cx:f>_xlchart.v1.2</cx:f>
              <cx:v>pledged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663A44-44E5-4445-8E7D-7643A4726403}">
  <sheetPr codeName="Chart4"/>
  <sheetViews>
    <sheetView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12700</xdr:rowOff>
    </xdr:from>
    <xdr:to>
      <xdr:col>13</xdr:col>
      <xdr:colOff>368300</xdr:colOff>
      <xdr:row>16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F302A-AEB5-3F4B-9B36-3EDDCA410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444500</xdr:colOff>
      <xdr:row>9</xdr:row>
      <xdr:rowOff>38100</xdr:rowOff>
    </xdr:from>
    <xdr:to>
      <xdr:col>13</xdr:col>
      <xdr:colOff>266700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EBA62-6C9C-CC43-A52B-72380247D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15</xdr:row>
      <xdr:rowOff>38100</xdr:rowOff>
    </xdr:from>
    <xdr:to>
      <xdr:col>12</xdr:col>
      <xdr:colOff>635000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3777E-6DB5-C54B-8A1F-8B5C3A224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355" cy="62906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B9816B1-C2C1-7C42-9D40-68F948CD772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C30E359-9AAB-9A49-9291-B02329B30C1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355" cy="62906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3</xdr:row>
      <xdr:rowOff>127000</xdr:rowOff>
    </xdr:from>
    <xdr:to>
      <xdr:col>13</xdr:col>
      <xdr:colOff>584200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1F2DE2-FACB-6A43-9E1A-9BF437527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1085271</xdr:colOff>
      <xdr:row>16</xdr:row>
      <xdr:rowOff>140853</xdr:rowOff>
    </xdr:from>
    <xdr:to>
      <xdr:col>7</xdr:col>
      <xdr:colOff>681182</xdr:colOff>
      <xdr:row>34</xdr:row>
      <xdr:rowOff>34635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1F863-713B-D942-A644-3285D6B05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tarterBoo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ub Category Statistics"/>
      <sheetName val="Outcomes Based on Launched Date"/>
      <sheetName val="Sheet1"/>
      <sheetName val="Sheet"/>
    </sheetNames>
    <sheetDataSet>
      <sheetData sheetId="0" refreshError="1"/>
      <sheetData sheetId="1" refreshError="1"/>
      <sheetData sheetId="2" refreshError="1"/>
      <sheetData sheetId="3" refreshError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100000000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30000000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25000000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8000000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6000000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5000000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3000000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2800000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2500000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2000000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2000000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2000000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1500000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1500000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1500000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1350000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1333666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1300000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1000000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1000000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1000000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1000000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1000000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1000000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900000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894700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850000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800000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550000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510000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500000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500000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500000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500000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500000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500000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500000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500000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500000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500000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500000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500000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500000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474900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462000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450000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400000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400000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390000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390000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380000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375000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372625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350000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350000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320000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300000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300000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300000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300000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300000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280000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261962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250000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250000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250000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250000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250000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250000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250000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250000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250000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250000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240000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225000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220000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220000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200000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200000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200000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200000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200000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200000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200000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200000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200000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200000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200000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200000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200000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200000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200000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200000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200000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198000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180000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180000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180000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180000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180000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179000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175000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175000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175000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172889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160000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160000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150000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150000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150000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150000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150000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150000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150000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150000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150000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150000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150000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150000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150000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150000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150000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150000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150000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140000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133800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133000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130000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130000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130000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126000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125000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125000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125000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125000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125000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125000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125000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124000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117000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116000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115250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110000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110000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110000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110000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110000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110000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110000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109225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104219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100000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100000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100000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100000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100000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100000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100000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100000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100000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100000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100000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100000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100000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100000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100000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100000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100000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100000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100000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100000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100000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100000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100000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100000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100000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100000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100000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100000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100000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100000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100000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100000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100000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100000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100000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100000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100000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100000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100000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100000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100000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100000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100000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100000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100000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100000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100000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100000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100000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100000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100000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100000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100000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100000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100000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100000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99000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98000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98000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97000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95000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95000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95000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94875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93500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90000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90000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90000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90000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90000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89200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88888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88888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88000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86350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85000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85000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85000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85000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85000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85000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82000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80000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80000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80000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80000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80000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80000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80000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80000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80000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80000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80000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78000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75000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75000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75000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75000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75000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75000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75000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75000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75000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75000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75000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75000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75000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75000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75000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75000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75000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75000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75000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74997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71764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71500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70000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70000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70000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70000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70000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70000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70000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70000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68000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68000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68000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65108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65000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65000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65000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65000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65000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65000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65000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65000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60000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60000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60000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60000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60000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60000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60000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60000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60000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60000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60000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60000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60000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60000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60000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60000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60000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60000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60000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60000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60000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60000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60000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58425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57000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56000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55650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55000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55000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55000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55000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55000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55000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55000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55000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54000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54000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52000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51000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50000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50000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50000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50000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50000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50000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50000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50000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50000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50000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50000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50000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50000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50000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50000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50000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50000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50000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50000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50000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50000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50000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50000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50000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50000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50000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50000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50000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50000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50000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50000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50000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50000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50000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50000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50000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50000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50000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50000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50000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50000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50000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50000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50000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50000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50000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50000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50000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50000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50000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50000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50000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50000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50000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50000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50000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50000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50000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50000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50000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50000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50000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50000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50000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50000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50000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50000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50000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50000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50000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50000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50000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50000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50000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50000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50000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50000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50000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50000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50000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50000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50000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50000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50000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50000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50000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50000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50000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50000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50000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50000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50000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50000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50000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50000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50000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50000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50000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50000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49000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49000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48725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48500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48000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48000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48000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48000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47000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46260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45000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45000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45000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45000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45000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45000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45000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45000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45000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45000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45000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44250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44000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43500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42850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42500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42000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42000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42000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40000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40000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40000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40000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40000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40000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40000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40000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40000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40000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40000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40000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40000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40000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40000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40000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40000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40000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40000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40000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40000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40000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40000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40000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40000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40000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40000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40000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40000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40000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40000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40000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40000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40000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40000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39400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39000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39000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38888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38000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38000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38000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38000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37956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37500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37000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37000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36400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35500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35000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35000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35000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35000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35000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35000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35000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35000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35000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35000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35000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35000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35000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35000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35000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35000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35000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35000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35000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35000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35000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35000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35000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35000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35000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35000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35000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35000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35000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35000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35000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35000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35000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35000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35000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35000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35000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35000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35000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35000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35000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34000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33500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33000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33000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33000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33000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32768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32500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32360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32000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32000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31000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31000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30000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30000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30000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30000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30000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30000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30000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30000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30000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30000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30000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30000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30000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30000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30000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30000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30000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30000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30000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30000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30000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30000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30000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30000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30000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30000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30000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30000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30000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30000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30000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30000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30000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30000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30000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30000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30000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30000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30000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30000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30000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30000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30000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30000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30000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30000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30000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30000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30000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30000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30000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30000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30000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30000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30000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30000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30000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30000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30000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30000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30000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30000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30000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30000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30000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30000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30000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30000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29000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29000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28888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28450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28000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28000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28000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28000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28000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28000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28000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27800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27500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27000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27000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27000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27000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26500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26500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26000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26000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26000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26000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26000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25000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25000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25000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25000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25000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25000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25000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25000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25000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25000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25000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25000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25000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25000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25000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25000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25000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25000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25000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25000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25000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25000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25000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25000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25000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25000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25000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25000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25000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25000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25000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25000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25000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25000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25000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25000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25000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25000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25000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25000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25000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25000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25000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25000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25000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25000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25000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25000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25000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25000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25000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25000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25000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25000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25000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25000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25000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25000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25000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25000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25000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25000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25000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25000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25000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25000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25000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25000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25000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25000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25000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25000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25000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25000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25000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25000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25000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25000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25000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25000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25000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25000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25000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25000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25000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25000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25000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25000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25000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25000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25000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25000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25000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25000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25000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25000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25000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25000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25000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25000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25000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25000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25000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25000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25000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25000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24500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24500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24500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24200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24000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24000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24000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23900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23000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23000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23000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23000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23000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22765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22500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22500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22400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22000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22000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22000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22000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22000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22000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22000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22000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22000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22000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22000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22000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21000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21000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21000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21000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20000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20000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20000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20000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20000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20000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20000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20000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20000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20000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20000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20000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20000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20000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20000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20000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20000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20000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20000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20000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20000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20000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20000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20000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20000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20000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20000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20000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20000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20000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20000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20000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20000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20000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20000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20000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20000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20000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20000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20000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20000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20000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20000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20000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20000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20000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20000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20000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20000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20000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20000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20000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20000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20000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20000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20000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20000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20000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20000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20000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20000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20000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20000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20000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20000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20000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20000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20000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20000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20000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20000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20000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20000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20000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20000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20000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20000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20000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20000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20000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20000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20000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20000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20000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20000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20000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20000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20000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20000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20000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20000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20000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20000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20000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20000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20000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20000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20000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20000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20000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20000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19980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19800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19500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19500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19000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19000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19000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19000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19000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18950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18900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18800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18500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18500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18500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18500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18500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18500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18500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18000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18000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18000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18000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18000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18000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18000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18000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18000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18000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18000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18000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18000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18000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18000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18000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18000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18000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18000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18000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18000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18000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17600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17500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17500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17500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17500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17482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17100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17000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17000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17000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17000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17000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17000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17000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17000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16870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16700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16500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16500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16350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16300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16000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16000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16000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16000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16000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16000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16000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16000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16000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16000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16000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15500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15500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15000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15000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15000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15000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15000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15000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15000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15000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15000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15000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15000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15000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15000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15000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15000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15000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15000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15000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15000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15000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15000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15000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15000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15000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15000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15000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15000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15000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15000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15000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15000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15000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15000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15000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15000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15000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15000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15000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15000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15000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15000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15000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15000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15000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15000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15000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15000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15000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15000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15000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15000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15000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15000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15000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15000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15000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15000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15000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15000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15000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15000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15000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15000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15000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15000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15000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15000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15000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15000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15000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15000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15000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15000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15000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15000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15000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15000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15000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15000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15000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15000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15000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15000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15000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15000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15000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15000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15000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15000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15000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15000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15000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15000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15000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15000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15000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15000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15000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15000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15000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15000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15000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15000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15000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15000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15000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15000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15000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15000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15000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15000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15000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15000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15000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15000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15000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15000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15000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15000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15000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15000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15000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15000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14920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14500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14500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14500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14500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14440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14000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14000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14000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14000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14000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14000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14000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14000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14000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14000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14000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14000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14000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13803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13500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13111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13000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13000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13000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13000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13000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13000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13000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13000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13000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13000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13000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13000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13000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13000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13000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12999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12800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12700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12700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12516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12500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12500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12500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12500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12500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12500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12500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12500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12500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12444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12200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12100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12001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12000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12000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12000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12000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12000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12000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12000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12000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12000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12000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12000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12000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12000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12000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12000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12000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12000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12000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12000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12000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12000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12000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12000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12000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12000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12000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12000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12000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12000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12000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12000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12000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12000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12000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12000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12000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12000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12000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12000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12000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12000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12000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12000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12000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12000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12000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12000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12000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12000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12000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12000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12000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12000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11999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11737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11500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11500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11500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11260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11200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11180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11140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11000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11000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11000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11000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11000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11000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11000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11000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11000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10600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10557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10500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10500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10500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10500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10500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10500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10275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10115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10050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10000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10000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10000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10000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10000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10000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10000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10000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10000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10000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10000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10000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10000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10000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10000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10000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10000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10000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10000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10000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10000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10000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10000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10000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10000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10000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10000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10000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10000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10000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10000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10000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10000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10000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10000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10000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10000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10000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10000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10000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10000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10000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10000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10000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10000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10000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10000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10000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10000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10000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10000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10000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10000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10000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10000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10000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10000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10000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10000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10000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10000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10000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10000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10000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10000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10000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10000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10000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10000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10000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10000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10000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10000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10000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10000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10000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10000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10000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10000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10000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10000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10000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10000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10000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10000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10000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10000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10000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10000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10000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10000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10000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10000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10000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10000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10000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10000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10000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10000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10000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10000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10000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10000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10000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10000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10000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10000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10000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10000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10000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10000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10000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10000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10000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10000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10000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10000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10000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10000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10000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10000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10000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10000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10000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10000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10000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10000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10000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10000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10000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10000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10000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10000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10000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10000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10000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10000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10000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10000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10000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10000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10000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10000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10000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10000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10000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10000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10000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10000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10000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10000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10000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10000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10000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10000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10000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10000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10000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10000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10000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10000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10000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10000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10000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10000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10000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10000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10000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10000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10000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10000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10000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10000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10000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10000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10000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10000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10000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10000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10000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10000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10000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10000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10000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10000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10000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10000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10000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10000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10000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10000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10000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10000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10000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10000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10000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10000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10000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10000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9999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9999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9999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9850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9800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9800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9665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9600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9600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9500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9500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9500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9500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9500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9500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9500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9500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9500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9300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9072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9041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9000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9000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9000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9000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9000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9000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9000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9000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9000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9000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9000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9000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9000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9000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9000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9000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9000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9000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9000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9000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8925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8888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8888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8880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8800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8750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8750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8750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8600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8500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8500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8500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8500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8500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8500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8500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8500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8500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8500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8500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8500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8500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8500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8500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8400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8400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8300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8200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8012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8000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8000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8000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8000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8000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8000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8000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8000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8000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8000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8000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8000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8000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8000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8000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8000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8000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8000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8000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8000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8000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8000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8000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8000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8000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8000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8000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8000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8000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8000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8000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8000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8000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8000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8000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8000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8000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8000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8000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8000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8000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8000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8000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8000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8000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8000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8000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8000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8000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8000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8000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8000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8000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8000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8000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8000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8000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8000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8000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8000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8000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8000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8000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8000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8000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8000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8000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8000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8000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8000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8000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8000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8000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8000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8000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8000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8000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7900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7900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7777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7777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7750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7534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7501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7500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7500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7500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7500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7500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7500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7500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7500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7500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7500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7500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7500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7500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7500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7500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7500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7500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7500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7500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7500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7500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7500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7500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7500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7500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7500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7500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7500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7500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7500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7500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7500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7500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7500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7500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7500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7500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7500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7500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7500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7500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7500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7500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7500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7500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7500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7500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7214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7200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7200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7175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7000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7000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7000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7000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7000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7000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7000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7000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7000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7000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7000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7000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7000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7000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7000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7000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7000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7000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7000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7000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7000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7000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7000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7000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7000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7000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7000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7000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7000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7000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7000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7000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7000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7000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7000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7000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7000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7000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7000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7000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7000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7000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6999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6900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6750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6700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6700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6500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6500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6500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6500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6500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6500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6500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6500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6500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6500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6500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6500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6500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6500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6500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6500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6500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6500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6500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6500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6500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6500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6450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6350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6300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6300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6048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6000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6000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6000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6000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6000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6000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6000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6000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6000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6000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6000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6000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6000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6000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6000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6000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6000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6000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6000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6000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6000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6000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6000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6000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6000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6000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6000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6000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6000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6000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6000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6000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6000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6000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6000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6000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6000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6000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6000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6000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6000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6000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6000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6000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6000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6000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6000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6000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6000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6000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6000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6000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6000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6000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6000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6000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6000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6000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6000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6000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6000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6000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6000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6000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6000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6000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6000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6000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6000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6000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6000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6000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6000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6000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6000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6000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6000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6000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6000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6000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6000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5999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5875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5862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5845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5800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5800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5800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5600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5555.55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5500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5500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5500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5500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5500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5500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5500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5500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5500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5500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5500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5500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5500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5500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5500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5500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5500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5500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5500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5500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5500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5500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5500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5500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5500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5500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5500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5500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5500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5500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5500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5500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5494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5400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5400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5250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5250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5200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5105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5050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5000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5000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5000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5000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5000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5000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5000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5000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5000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5000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5000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5000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5000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5000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5000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5000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5000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5000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5000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5000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5000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5000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5000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5000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5000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5000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5000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5000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5000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5000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5000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5000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5000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5000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5000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5000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5000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5000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5000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5000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5000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5000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5000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5000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5000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5000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5000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5000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5000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5000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5000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5000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5000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5000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5000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5000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5000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5000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5000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5000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5000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5000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5000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5000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5000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5000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5000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5000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5000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5000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5000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5000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5000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5000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5000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5000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5000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5000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5000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5000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5000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5000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5000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5000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5000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5000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5000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5000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5000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5000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5000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5000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5000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5000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5000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5000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5000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5000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5000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5000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5000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5000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5000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5000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5000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5000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5000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5000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5000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5000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5000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5000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5000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5000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5000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5000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5000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5000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5000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5000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5000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5000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5000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5000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5000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5000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5000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5000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5000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5000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5000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5000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5000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5000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5000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5000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5000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5000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5000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5000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5000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5000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5000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5000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5000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5000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5000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5000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5000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5000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5000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5000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5000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5000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5000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5000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5000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5000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5000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5000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5000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5000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5000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5000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5000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5000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5000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5000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5000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5000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5000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5000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5000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5000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5000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5000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5000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5000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5000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5000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5000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5000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5000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5000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5000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5000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5000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5000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5000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5000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5000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5000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5000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5000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5000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5000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5000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5000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5000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5000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5000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5000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5000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5000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5000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5000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5000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5000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5000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5000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5000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5000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5000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5000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5000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5000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5000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5000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5000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5000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5000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5000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5000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5000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5000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5000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5000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5000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5000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4999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4950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4900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4900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4900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4800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4800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4800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4700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4600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4600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4600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4589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4575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4500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4500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4500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4500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4500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4500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4500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4500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4500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4500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4500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4500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4500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4500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4500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4500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4500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4500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4500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4500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4500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4500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4500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4500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4500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4500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4500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4500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4500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4480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4444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4400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4400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4400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4336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4300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4300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4300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4290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4200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4200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4200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4200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4200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4190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4100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4100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4059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4000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4000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4000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4000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4000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4000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4000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4000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4000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4000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4000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4000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4000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4000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4000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4000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4000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4000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4000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4000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4000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4000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4000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4000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4000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4000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4000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4000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4000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4000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4000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4000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4000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4000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4000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4000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4000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4000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4000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4000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4000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4000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4000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4000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4000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4000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4000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4000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4000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4000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4000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4000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4000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4000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4000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4000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4000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4000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4000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4000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4000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4000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4000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4000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4000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4000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4000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4000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4000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4000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4000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4000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4000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4000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4000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4000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4000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4000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4000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4000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4000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4000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4000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4000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4000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4000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4000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4000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4000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4000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4000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4000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4000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4000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4000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4000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4000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4000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4000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4000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4000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3999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3950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3910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3900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3900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3871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3870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3800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3800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3780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3759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3750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3750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3750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3750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3750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3750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3700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3675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3600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3600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3550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3500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3500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3500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3500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3500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3500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3500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3500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3500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3500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3500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3500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3500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3500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3500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3500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3500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3500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3500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3500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3500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3500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3500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3500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3500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3500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3500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3500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3500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3500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3500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3500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3500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3500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3500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3500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3500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3500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3500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3500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3500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3500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3500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3500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3500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3500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3500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3500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3500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3500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3500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3500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3500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3500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3500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3500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3500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3500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3500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3500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3500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3500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3500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3500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3500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3500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3500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3500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3500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3500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3500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3500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3500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3500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3500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3495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3423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3405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3400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3400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3400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3400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3400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3400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3350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3350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3350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3333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3300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3300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3300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3300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3300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3300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3300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3300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3300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3300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3300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3274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3265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3255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3250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3250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3250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3250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3200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3200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3200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3200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3200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3200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3200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3200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3152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3100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3100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3000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3000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3000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3000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3000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3000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3000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3000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3000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3000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3000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3000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3000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3000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3000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3000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3000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3000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3000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3000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3000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3000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3000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3000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3000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3000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3000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3000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3000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3000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3000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3000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3000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3000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3000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3000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3000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3000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3000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3000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3000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3000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3000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3000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3000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3000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3000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3000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3000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3000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3000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3000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3000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3000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3000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3000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3000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3000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3000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3000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3000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3000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3000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3000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3000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3000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3000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3000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3000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3000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3000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3000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3000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3000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3000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3000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3000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3000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3000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3000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3000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3000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3000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3000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3000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3000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3000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3000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3000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3000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3000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3000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3000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3000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3000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3000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3000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3000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3000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3000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3000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3000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3000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3000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3000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3000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3000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3000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3000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3000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3000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3000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3000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3000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3000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3000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3000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3000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3000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3000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3000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3000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3000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3000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3000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3000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3000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3000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3000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3000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3000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3000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3000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3000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3000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3000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3000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3000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3000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3000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3000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3000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3000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3000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3000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3000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3000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3000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3000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3000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3000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3000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3000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3000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3000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3000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3000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3000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3000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3000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3000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3000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3000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3000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3000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3000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3000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3000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3000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3000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3000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3000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3000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3000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3000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2995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2987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2900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2900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2900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2888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2885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2880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2827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2825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2820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2800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2800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2800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2800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2800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2800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2800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2800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2800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2800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2750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2750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2750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2750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2750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2750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2750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2725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2700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2700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2700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2700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2700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2658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2600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2600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2600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2600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2560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2550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2500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2500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2500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2500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2500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2500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2500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2500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2500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2500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2500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2500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2500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2500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2500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2500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2500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2500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2500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2500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2500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2500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2500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2500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2500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2500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2500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2500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2500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2500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2500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2500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2500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2500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2500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2500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2500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2500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2500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2500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2500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2500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2500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2500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2500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2500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2500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2500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2500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2500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2500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2500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2500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2500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2500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2500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2500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2500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2500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2500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2500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2500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2500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2500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2500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2500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2500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2500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2500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2500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2500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2500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2500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2500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2500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2500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2500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2500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2500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2500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2500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2500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2500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2500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2500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2500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2500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2500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2500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2500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2500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2500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2500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2500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2500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2500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2500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2500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2500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2500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2500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2500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2500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2500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2500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2500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2500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2500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2500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2500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2500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2500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2500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2500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2500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2500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2500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2500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2500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2500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2500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2500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2500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2500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2500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2500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2500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2500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2500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2500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2500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2500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2500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2500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2500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2500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2500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2500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2468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2450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2413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2400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2400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2400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2400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2400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2350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2300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2300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2300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2300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2250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2250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2224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2220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2200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2200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2200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2200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2200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2200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2200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2200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2200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2200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2200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2200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2100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2100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2100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2100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2100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2100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2100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2001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2000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2000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2000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2000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2000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2000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2000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2000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2000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2000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2000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2000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2000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2000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2000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2000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2000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2000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2000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2000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2000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2000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2000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2000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2000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2000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2000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2000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2000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2000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2000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2000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2000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2000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2000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2000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2000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2000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2000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2000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2000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2000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2000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2000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2000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2000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2000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2000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2000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2000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2000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2000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2000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2000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2000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2000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2000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2000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2000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2000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2000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2000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2000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2000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2000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2000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2000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2000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2000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2000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2000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2000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2000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2000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2000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2000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2000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2000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2000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2000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2000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2000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2000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2000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2000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2000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2000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2000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2000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2000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2000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2000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2000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2000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2000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2000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2000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2000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2000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2000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2000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2000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2000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2000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2000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2000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2000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2000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2000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2000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2000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2000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2000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2000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2000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2000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2000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2000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2000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2000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2000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2000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2000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2000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2000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2000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2000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2000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2000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2000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2000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2000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2000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2000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2000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2000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2000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2000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2000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2000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2000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2000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2000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2000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2000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2000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2000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2000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2000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2000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2000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2000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2000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2000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2000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2000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2000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2000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2000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2000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2000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2000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2000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2000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2000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2000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2000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2000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2000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2000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2000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2000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2000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2000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2000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2000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1999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1964.47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1960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1930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1900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1900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1900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1897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1850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1800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1800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1800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1800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1800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1800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1800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1800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1800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1800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1800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1800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1750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1750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1750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1750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1750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1750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1750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1750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1700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1700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1700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1700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1700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1680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1650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1650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1650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1650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1600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1600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1600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1600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1600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1600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1600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1570.79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1570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1551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1550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1500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1500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1500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1500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1500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1500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1500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1500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1500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1500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1500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1500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1500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1500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1500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1500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1500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1500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1500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1500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1500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1500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1500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1500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1500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1500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1500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1500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1500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1500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1500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1500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1500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1500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1500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1500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1500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1500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1500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1500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1500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1500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1500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1500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1500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1500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1500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1500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1500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1500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1500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1500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1500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1500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1500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1500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1500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1500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1500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1500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1500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1500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1500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1500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1500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1500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1500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1500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1500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1500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1500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1500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1500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1500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1500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1500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1500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1500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1500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1500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1500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1500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1500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1500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1500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1500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1500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1500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1500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1500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1500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1500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1500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1500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1500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1500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1500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1500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1500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1500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1500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1500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1500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1500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1500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1500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1500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1500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1500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1500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1500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1500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1500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1500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1500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1500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1500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1500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1500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1500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1500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1500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1500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1500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1500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1500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1450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1400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1400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1400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1400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1395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1385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1350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1328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1300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1300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1300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1300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1300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1300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1300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1300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1250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1250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1250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1250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1250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1250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1250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1250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1250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1250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1250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1200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1200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1200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1200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1200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1200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1200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1200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1200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1200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1200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1200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1200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1200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1200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1200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1200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1200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1200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1200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1200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1200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1200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1200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1200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1200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1200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1200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1200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1200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1200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1200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1200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1200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1200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1200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1200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1200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1200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1200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1200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1150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1150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1110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1100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1100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1100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1100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1100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1100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1100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1100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1100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1100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1100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1070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1050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1050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1010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1000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1000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1000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1000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1000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1000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1000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1000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1000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1000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1000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1000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1000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1000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1000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1000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1000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1000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1000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1000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1000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1000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1000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1000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1000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1000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1000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1000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1000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1000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1000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1000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1000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1000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1000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1000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1000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1000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1000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1000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1000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1000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1000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1000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1000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1000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1000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1000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1000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1000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1000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1000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1000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1000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1000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1000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1000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1000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1000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1000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1000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1000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1000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1000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1000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1000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1000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1000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1000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1000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1000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1000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1000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1000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1000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1000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1000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1000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1000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1000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1000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1000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1000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1000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1000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1000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1000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1000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1000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1000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1000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1000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1000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1000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1000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1000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1000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1000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1000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1000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1000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1000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1000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1000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1000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1000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1000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1000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1000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1000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1000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1000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1000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1000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1000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1000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1000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1000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1000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1000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1000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1000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1000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1000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1000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1000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1000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1000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1000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1000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1000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1000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1000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1000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1000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1000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1000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1000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1000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1000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1000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1000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1000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1000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1000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1000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1000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1000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1000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1000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1000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1000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1000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1000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1000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1000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1000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1000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1000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999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999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978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960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930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911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900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900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900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900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900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900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900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900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900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900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900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900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850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850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850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850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850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850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850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850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839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800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800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800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800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800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800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800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800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800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800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800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800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800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800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800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800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800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800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800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800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800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800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800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800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800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800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780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777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773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750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750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750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750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750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750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750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750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750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750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750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750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750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750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750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750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750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750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750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750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750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750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750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750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750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750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750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750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745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740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700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700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700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700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700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700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700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700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700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700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700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700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700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700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700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700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700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700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700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700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678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675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666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660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650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650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650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650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650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650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650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620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620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600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600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600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600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600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600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600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600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600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600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600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600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600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600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600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600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600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600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600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600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600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600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600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600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600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600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600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600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600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600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575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550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550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550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550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550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550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550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550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550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550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530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525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516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515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512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500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500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500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500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500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500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500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500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500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500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500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500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500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500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500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500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500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500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500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500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500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500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500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500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500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500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500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500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500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500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500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500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500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500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500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500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500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500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500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500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500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500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500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500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500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500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500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500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500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500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500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500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500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500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500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500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500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500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500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500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500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500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500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500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500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500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500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500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500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500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500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500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500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500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500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500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500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500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500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495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480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451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450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450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450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450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450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420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420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400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400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400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400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400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400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400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400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400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400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400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400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400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400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400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400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400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350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350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350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350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350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350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350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350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350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350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350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350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350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347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333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315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300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300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300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300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300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300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300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300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300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300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300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300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300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300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300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300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300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300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300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300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300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300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300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300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300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300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300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300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300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280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270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250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250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250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250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250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250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250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250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250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250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250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250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250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250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250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250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250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250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250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250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250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250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225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220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200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200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200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200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200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200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200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200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200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200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200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200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200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200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199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199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153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150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150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150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150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150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150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128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125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110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110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101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100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100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100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100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100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100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100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100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100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100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80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70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70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60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50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50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50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50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25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25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25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25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20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13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10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10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10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2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1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1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</v>
          </cell>
          <cell r="E4115">
            <v>3</v>
          </cell>
        </row>
      </sheetData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6.78796238426" createdVersion="6" refreshedVersion="6" minRefreshableVersion="3" recordCount="4114" xr:uid="{98378B50-855A-1247-A3D7-6BFC58829424}">
  <cacheSource type="worksheet">
    <worksheetSource ref="A1:R4115" sheet="Kickstarter 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7.535644097225" createdVersion="6" refreshedVersion="6" minRefreshableVersion="3" recordCount="4114" xr:uid="{BC97B02D-81DC-9D4A-9F4E-AA7C3C2EC4B5}">
  <cacheSource type="worksheet">
    <worksheetSource ref="A1:T4115" sheet="Kickstarter 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0.923953240737" createdVersion="6" refreshedVersion="6" minRefreshableVersion="3" recordCount="4114" xr:uid="{1120EA54-AE4B-F84B-A6D9-467E6BF01675}">
  <cacheSource type="worksheet">
    <worksheetSource ref="A1:U4115" sheet="Kickstarter Challeng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x v="0"/>
    <n v="0"/>
    <n v="63.92"/>
    <x v="0"/>
    <x v="0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x v="0"/>
    <n v="0"/>
    <n v="185.48"/>
    <x v="0"/>
    <x v="0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x v="0"/>
    <n v="0"/>
    <n v="15"/>
    <x v="0"/>
    <x v="0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x v="0"/>
    <n v="0"/>
    <n v="69.27"/>
    <x v="0"/>
    <x v="0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x v="0"/>
    <n v="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x v="0"/>
    <n v="0"/>
    <n v="93.4"/>
    <x v="0"/>
    <x v="0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x v="0"/>
    <n v="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x v="0"/>
    <n v="0"/>
    <n v="159.82"/>
    <x v="0"/>
    <x v="0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x v="0"/>
    <n v="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x v="0"/>
    <n v="0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x v="0"/>
    <n v="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x v="0"/>
    <n v="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x v="0"/>
    <n v="2"/>
    <n v="59.96"/>
    <x v="0"/>
    <x v="0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x v="0"/>
    <n v="0"/>
    <n v="109.78"/>
    <x v="0"/>
    <x v="0"/>
  </r>
  <r>
    <n v="14"/>
    <s v="3010 | Sci-fi Series"/>
    <s v="A highly charged post apocalyptic sci fi series that pulls no punches!"/>
    <n v="1500000"/>
    <n v="6056"/>
    <x v="0"/>
    <x v="2"/>
    <s v="AUD"/>
    <n v="1405259940"/>
    <n v="1403051888"/>
    <b v="0"/>
    <n v="41"/>
    <b v="1"/>
    <x v="0"/>
    <n v="0"/>
    <n v="147.71"/>
    <x v="0"/>
    <x v="0"/>
  </r>
  <r>
    <n v="15"/>
    <s v="Cien&amp;Cia"/>
    <s v="Cien&amp;Cia es un proyecto transmedia para televisiÃ³n; la finalidad de la venta de camisetas es financiar el reality (Factual)."/>
    <n v="1500000"/>
    <n v="2132"/>
    <x v="0"/>
    <x v="3"/>
    <s v="EUR"/>
    <n v="1443384840"/>
    <n v="1441790658"/>
    <b v="0"/>
    <n v="98"/>
    <b v="1"/>
    <x v="0"/>
    <n v="0"/>
    <n v="21.76"/>
    <x v="0"/>
    <x v="0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x v="0"/>
    <n v="1"/>
    <n v="171.84"/>
    <x v="0"/>
    <x v="0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x v="0"/>
    <n v="0"/>
    <n v="41.94"/>
    <x v="0"/>
    <x v="0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x v="0"/>
    <n v="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x v="0"/>
    <n v="0"/>
    <n v="56.14"/>
    <x v="0"/>
    <x v="0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x v="0"/>
    <n v="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x v="0"/>
    <n v="2"/>
    <n v="199.9"/>
    <x v="0"/>
    <x v="0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x v="0"/>
    <n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x v="0"/>
    <n v="0"/>
    <n v="103.04"/>
    <x v="0"/>
    <x v="0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x v="0"/>
    <n v="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x v="0"/>
    <n v="0"/>
    <n v="57.14"/>
    <x v="0"/>
    <x v="0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x v="0"/>
    <n v="0"/>
    <n v="102.11"/>
    <x v="0"/>
    <x v="0"/>
  </r>
  <r>
    <n v="27"/>
    <s v="B-Rabbit TV Comedy Pilot"/>
    <s v="B-Rabbit is a hilarious depiction of immigrating to New Zealand and the life you desperately tried to leave behind."/>
    <n v="850000"/>
    <n v="22345"/>
    <x v="0"/>
    <x v="4"/>
    <s v="NZD"/>
    <n v="1416113833"/>
    <n v="1413518233"/>
    <b v="0"/>
    <n v="150"/>
    <b v="1"/>
    <x v="0"/>
    <n v="3"/>
    <n v="148.97"/>
    <x v="0"/>
    <x v="0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x v="0"/>
    <n v="2"/>
    <n v="169.61"/>
    <x v="0"/>
    <x v="0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x v="0"/>
    <n v="1"/>
    <n v="31.62"/>
    <x v="0"/>
    <x v="0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x v="0"/>
    <n v="1"/>
    <n v="76.45"/>
    <x v="0"/>
    <x v="0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x v="0"/>
    <n v="0"/>
    <n v="13"/>
    <x v="0"/>
    <x v="0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x v="0"/>
    <n v="6"/>
    <n v="320.45"/>
    <x v="0"/>
    <x v="0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x v="0"/>
    <n v="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x v="0"/>
    <n v="1"/>
    <n v="49.88"/>
    <x v="0"/>
    <x v="0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x v="0"/>
    <n v="0"/>
    <n v="59.46"/>
    <x v="0"/>
    <x v="0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x v="0"/>
    <n v="2"/>
    <n v="193.84"/>
    <x v="0"/>
    <x v="0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x v="0"/>
    <n v="8"/>
    <n v="159.51"/>
    <x v="0"/>
    <x v="0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x v="0"/>
    <n v="1"/>
    <n v="41.68"/>
    <x v="0"/>
    <x v="0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x v="0"/>
    <n v="7"/>
    <n v="150.9"/>
    <x v="0"/>
    <x v="0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x v="0"/>
    <n v="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x v="0"/>
    <n v="0"/>
    <n v="105.26"/>
    <x v="0"/>
    <x v="0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x v="0"/>
    <n v="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x v="0"/>
    <n v="6"/>
    <n v="117.36"/>
    <x v="0"/>
    <x v="0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x v="0"/>
    <n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x v="0"/>
    <n v="1"/>
    <n v="98.36"/>
    <x v="0"/>
    <x v="0"/>
  </r>
  <r>
    <n v="46"/>
    <s v="New equipment for Joy's World!"/>
    <s v="The legendary community TV programme Joy's World is in dire need of new equipment! We are hoping you can help."/>
    <n v="450000"/>
    <n v="8750"/>
    <x v="0"/>
    <x v="2"/>
    <s v="AUD"/>
    <n v="1450220974"/>
    <n v="1447628974"/>
    <b v="0"/>
    <n v="45"/>
    <b v="1"/>
    <x v="0"/>
    <n v="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x v="0"/>
    <n v="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x v="0"/>
    <n v="1"/>
    <n v="56.82"/>
    <x v="0"/>
    <x v="0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x v="0"/>
    <n v="3"/>
    <n v="137.93"/>
    <x v="0"/>
    <x v="0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x v="0"/>
    <n v="0"/>
    <n v="27.27"/>
    <x v="0"/>
    <x v="0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x v="0"/>
    <n v="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x v="0"/>
    <n v="3"/>
    <n v="223.48"/>
    <x v="0"/>
    <x v="0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x v="0"/>
    <n v="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x v="0"/>
    <n v="3"/>
    <n v="194.23"/>
    <x v="0"/>
    <x v="0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x v="0"/>
    <n v="3"/>
    <n v="128.94999999999999"/>
    <x v="0"/>
    <x v="0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x v="0"/>
    <n v="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x v="0"/>
    <n v="5"/>
    <n v="221.52"/>
    <x v="0"/>
    <x v="0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x v="0"/>
    <n v="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x v="0"/>
    <n v="7"/>
    <n v="606.82000000000005"/>
    <x v="0"/>
    <x v="0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x v="1"/>
    <n v="2"/>
    <n v="43.04"/>
    <x v="0"/>
    <x v="1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x v="1"/>
    <n v="2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x v="1"/>
    <n v="2"/>
    <n v="96.71"/>
    <x v="0"/>
    <x v="1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x v="1"/>
    <n v="1"/>
    <n v="35.47"/>
    <x v="0"/>
    <x v="1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x v="1"/>
    <n v="1"/>
    <n v="86.67"/>
    <x v="0"/>
    <x v="1"/>
  </r>
  <r>
    <n v="65"/>
    <s v="Hello World - Post Production Funds"/>
    <s v="Help finish the short film Hello World. The story of an android in the broken home of a father &amp; son."/>
    <n v="250000"/>
    <n v="7527"/>
    <x v="0"/>
    <x v="5"/>
    <s v="CAD"/>
    <n v="1407736740"/>
    <n v="1405453354"/>
    <b v="0"/>
    <n v="57"/>
    <b v="1"/>
    <x v="1"/>
    <n v="3"/>
    <n v="132.05000000000001"/>
    <x v="0"/>
    <x v="1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x v="1"/>
    <n v="1"/>
    <n v="91.23"/>
    <x v="0"/>
    <x v="1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x v="1"/>
    <n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x v="1"/>
    <n v="0"/>
    <n v="21.19"/>
    <x v="0"/>
    <x v="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x v="1"/>
    <n v="4"/>
    <n v="62.33"/>
    <x v="0"/>
    <x v="1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x v="1"/>
    <n v="0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x v="1"/>
    <n v="1"/>
    <n v="69.72"/>
    <x v="0"/>
    <x v="1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x v="1"/>
    <n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x v="1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6"/>
    <s v="EUR"/>
    <n v="1453376495"/>
    <n v="1450784495"/>
    <b v="0"/>
    <n v="29"/>
    <b v="1"/>
    <x v="1"/>
    <n v="0"/>
    <n v="19.47"/>
    <x v="0"/>
    <x v="1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x v="1"/>
    <n v="2"/>
    <n v="85.96"/>
    <x v="0"/>
    <x v="1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x v="1"/>
    <n v="0"/>
    <n v="30.67"/>
    <x v="0"/>
    <x v="1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x v="1"/>
    <n v="1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6"/>
    <s v="EUR"/>
    <n v="1472751121"/>
    <n v="1471887121"/>
    <b v="0"/>
    <n v="35"/>
    <b v="1"/>
    <x v="1"/>
    <n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x v="1"/>
    <n v="1"/>
    <n v="40.270000000000003"/>
    <x v="0"/>
    <x v="1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x v="1"/>
    <n v="6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x v="1"/>
    <n v="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x v="1"/>
    <n v="2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x v="1"/>
    <n v="0"/>
    <n v="15.77"/>
    <x v="0"/>
    <x v="1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x v="1"/>
    <n v="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x v="1"/>
    <n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6"/>
    <s v="EUR"/>
    <n v="1451226045"/>
    <n v="1444828845"/>
    <b v="0"/>
    <n v="17"/>
    <b v="1"/>
    <x v="1"/>
    <n v="3"/>
    <n v="375.76"/>
    <x v="0"/>
    <x v="1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x v="1"/>
    <n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x v="1"/>
    <n v="2"/>
    <n v="60"/>
    <x v="0"/>
    <x v="1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x v="1"/>
    <n v="3"/>
    <n v="123.29"/>
    <x v="0"/>
    <x v="1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x v="1"/>
    <n v="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x v="1"/>
    <n v="2"/>
    <n v="78.260000000000005"/>
    <x v="0"/>
    <x v="1"/>
  </r>
  <r>
    <n v="92"/>
    <s v="Euphoria"/>
    <s v="Euphoria is an adventure film that follows adrenaline filled athletes on their hunt for the sublime while balancing family and careers."/>
    <n v="200000"/>
    <n v="5260"/>
    <x v="0"/>
    <x v="5"/>
    <s v="CAD"/>
    <n v="1485936000"/>
    <n v="1481949983"/>
    <b v="0"/>
    <n v="43"/>
    <b v="1"/>
    <x v="1"/>
    <n v="3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x v="1"/>
    <n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x v="1"/>
    <n v="0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x v="1"/>
    <n v="0"/>
    <n v="21.9"/>
    <x v="0"/>
    <x v="1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x v="1"/>
    <n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x v="1"/>
    <n v="0"/>
    <n v="53.13"/>
    <x v="0"/>
    <x v="1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x v="1"/>
    <n v="2"/>
    <n v="56.67"/>
    <x v="0"/>
    <x v="1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x v="1"/>
    <n v="1"/>
    <n v="40.78"/>
    <x v="0"/>
    <x v="1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x v="1"/>
    <n v="3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x v="1"/>
    <n v="2"/>
    <n v="100"/>
    <x v="0"/>
    <x v="1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x v="1"/>
    <n v="4"/>
    <n v="117.92"/>
    <x v="0"/>
    <x v="1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x v="1"/>
    <n v="1"/>
    <n v="27.9"/>
    <x v="0"/>
    <x v="1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x v="1"/>
    <n v="0"/>
    <n v="60"/>
    <x v="0"/>
    <x v="1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x v="1"/>
    <n v="1"/>
    <n v="39.380000000000003"/>
    <x v="0"/>
    <x v="1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x v="1"/>
    <n v="3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x v="1"/>
    <n v="5"/>
    <n v="111.38"/>
    <x v="0"/>
    <x v="1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x v="1"/>
    <n v="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x v="1"/>
    <n v="1"/>
    <n v="46.7"/>
    <x v="0"/>
    <x v="1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x v="1"/>
    <n v="1"/>
    <n v="65.38"/>
    <x v="0"/>
    <x v="1"/>
  </r>
  <r>
    <n v="111"/>
    <s v="Judi Dench is Cool in Person"/>
    <s v="Two actors, one bookie and a very bad day.  Judi Dench is Cool in Person is fast, funny and only a little bit nasty."/>
    <n v="150000"/>
    <n v="5410"/>
    <x v="0"/>
    <x v="2"/>
    <s v="AUD"/>
    <n v="1433059187"/>
    <n v="1430467187"/>
    <b v="0"/>
    <n v="53"/>
    <b v="1"/>
    <x v="1"/>
    <n v="4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x v="1"/>
    <n v="3"/>
    <n v="64.2"/>
    <x v="0"/>
    <x v="1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x v="1"/>
    <n v="5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x v="1"/>
    <n v="2"/>
    <n v="88.57"/>
    <x v="0"/>
    <x v="1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x v="1"/>
    <n v="0"/>
    <n v="28.73"/>
    <x v="0"/>
    <x v="1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x v="1"/>
    <n v="3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x v="1"/>
    <n v="3"/>
    <n v="167.49"/>
    <x v="0"/>
    <x v="1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x v="1"/>
    <n v="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x v="1"/>
    <n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150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5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150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x v="5"/>
    <s v="CAD"/>
    <n v="1486165880"/>
    <n v="1480981880"/>
    <b v="0"/>
    <n v="6"/>
    <b v="0"/>
    <x v="2"/>
    <n v="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x v="0"/>
    <s v="USD"/>
    <n v="1433988000"/>
    <n v="1431353337"/>
    <b v="0"/>
    <n v="13"/>
    <b v="0"/>
    <x v="2"/>
    <n v="1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x v="0"/>
    <s v="USD"/>
    <n v="1428069541"/>
    <n v="1425481141"/>
    <b v="0"/>
    <n v="4"/>
    <b v="0"/>
    <x v="2"/>
    <n v="0"/>
    <n v="47.5"/>
    <x v="0"/>
    <x v="2"/>
  </r>
  <r>
    <n v="128"/>
    <s v="Ralphi3 (Canceled)"/>
    <s v="A Science Fiction film filled with entertainment and Excitement"/>
    <n v="133000"/>
    <n v="1867"/>
    <x v="1"/>
    <x v="0"/>
    <s v="USD"/>
    <n v="1476941293"/>
    <n v="1473917293"/>
    <b v="0"/>
    <n v="6"/>
    <b v="0"/>
    <x v="2"/>
    <n v="1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1300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300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126000"/>
    <n v="7655"/>
    <x v="1"/>
    <x v="0"/>
    <s v="USD"/>
    <n v="1415392207"/>
    <n v="1411500607"/>
    <b v="0"/>
    <n v="81"/>
    <b v="0"/>
    <x v="2"/>
    <n v="6"/>
    <n v="94.51"/>
    <x v="0"/>
    <x v="2"/>
  </r>
  <r>
    <n v="133"/>
    <s v="Demon Women from outer space (Canceled)"/>
    <s v="Invasion from outer space sights, to weird to imagine destruction too monstrous to escape"/>
    <n v="125000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12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x v="0"/>
    <s v="USD"/>
    <n v="1404241200"/>
    <n v="1401354597"/>
    <b v="0"/>
    <n v="5"/>
    <b v="0"/>
    <x v="2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125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x v="0"/>
    <s v="USD"/>
    <n v="1438405140"/>
    <n v="1435731041"/>
    <b v="0"/>
    <n v="58"/>
    <b v="0"/>
    <x v="2"/>
    <n v="4"/>
    <n v="81.239999999999995"/>
    <x v="0"/>
    <x v="2"/>
  </r>
  <r>
    <n v="139"/>
    <s v="Roman Dead (Canceled)"/>
    <s v="When  Rome is infected with a zombie plague, Lucius Agrippa and a small group fights for survival"/>
    <n v="125000"/>
    <n v="500"/>
    <x v="1"/>
    <x v="0"/>
    <s v="USD"/>
    <n v="1436738772"/>
    <n v="1435874772"/>
    <b v="0"/>
    <n v="1"/>
    <b v="0"/>
    <x v="2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124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x v="0"/>
    <s v="USD"/>
    <n v="1433043623"/>
    <n v="1429155623"/>
    <b v="0"/>
    <n v="28"/>
    <b v="0"/>
    <x v="2"/>
    <n v="1"/>
    <n v="46.18"/>
    <x v="0"/>
    <x v="2"/>
  </r>
  <r>
    <n v="142"/>
    <s v="SAMANTHA  SHADOW (Canceled)"/>
    <s v="A science fiction series about a women trying to stave off a mysterious appearance of monsters from getting out of a dark alley."/>
    <n v="117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x v="5"/>
    <s v="CAD"/>
    <n v="1428945472"/>
    <n v="1423765072"/>
    <b v="0"/>
    <n v="37"/>
    <b v="0"/>
    <x v="2"/>
    <n v="2"/>
    <n v="55.95"/>
    <x v="0"/>
    <x v="2"/>
  </r>
  <r>
    <n v="145"/>
    <s v="Threshold (Canceled)"/>
    <s v="Film-Makers Ricky Comuniello &amp; Ian Weeks are at it again - for the 1st time. We need your support for a modern Sci-Fiction short film"/>
    <n v="110000"/>
    <n v="338"/>
    <x v="1"/>
    <x v="0"/>
    <s v="USD"/>
    <n v="1439298052"/>
    <n v="1436965252"/>
    <b v="0"/>
    <n v="9"/>
    <b v="0"/>
    <x v="2"/>
    <n v="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x v="0"/>
    <s v="USD"/>
    <n v="1484698998"/>
    <n v="1479514998"/>
    <b v="0"/>
    <n v="3"/>
    <b v="0"/>
    <x v="2"/>
    <n v="0"/>
    <n v="38.33"/>
    <x v="0"/>
    <x v="2"/>
  </r>
  <r>
    <n v="147"/>
    <s v="Consumed (Static Air) (Canceled)"/>
    <s v="Film makers catch live footage beyond their wildest dreams."/>
    <n v="110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11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10000"/>
    <n v="92"/>
    <x v="1"/>
    <x v="0"/>
    <s v="USD"/>
    <n v="1419494400"/>
    <n v="1416888470"/>
    <b v="0"/>
    <n v="6"/>
    <b v="0"/>
    <x v="2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10000"/>
    <n v="30112"/>
    <x v="1"/>
    <x v="0"/>
    <s v="USD"/>
    <n v="1432612382"/>
    <n v="1427428382"/>
    <b v="0"/>
    <n v="67"/>
    <b v="0"/>
    <x v="2"/>
    <n v="27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11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109225"/>
    <n v="359"/>
    <x v="1"/>
    <x v="0"/>
    <s v="USD"/>
    <n v="1417532644"/>
    <n v="1413900244"/>
    <b v="0"/>
    <n v="10"/>
    <b v="0"/>
    <x v="2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04219"/>
    <n v="40"/>
    <x v="1"/>
    <x v="0"/>
    <s v="USD"/>
    <n v="1433336895"/>
    <n v="1429621695"/>
    <b v="0"/>
    <n v="3"/>
    <b v="0"/>
    <x v="2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0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100000"/>
    <n v="1785"/>
    <x v="1"/>
    <x v="5"/>
    <s v="CAD"/>
    <n v="1407034796"/>
    <n v="1401850796"/>
    <b v="0"/>
    <n v="15"/>
    <b v="0"/>
    <x v="2"/>
    <n v="2"/>
    <n v="119"/>
    <x v="0"/>
    <x v="2"/>
  </r>
  <r>
    <n v="157"/>
    <s v="Forever Man (short film) (Canceled)"/>
    <s v="Man's cryogenic chamber and his soulmate's time travel from the distant future allows them to meet in the middle."/>
    <n v="100000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10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100000"/>
    <n v="435"/>
    <x v="2"/>
    <x v="0"/>
    <s v="USD"/>
    <n v="1408232520"/>
    <n v="1405393356"/>
    <b v="0"/>
    <n v="10"/>
    <b v="0"/>
    <x v="3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0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00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100000"/>
    <n v="3000"/>
    <x v="2"/>
    <x v="0"/>
    <s v="USD"/>
    <n v="1484531362"/>
    <n v="1481939362"/>
    <b v="0"/>
    <n v="1"/>
    <b v="0"/>
    <x v="3"/>
    <n v="3"/>
    <n v="3000"/>
    <x v="0"/>
    <x v="3"/>
  </r>
  <r>
    <n v="167"/>
    <s v="Past"/>
    <s v="A young man experiences a tragedy and has the opportunity to go back and learn from his mistakes and find out his true self."/>
    <n v="10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100000"/>
    <n v="325"/>
    <x v="2"/>
    <x v="0"/>
    <s v="USD"/>
    <n v="1426791770"/>
    <n v="1424203370"/>
    <b v="0"/>
    <n v="3"/>
    <b v="0"/>
    <x v="3"/>
    <n v="0"/>
    <n v="108.33"/>
    <x v="0"/>
    <x v="3"/>
  </r>
  <r>
    <n v="169"/>
    <s v="Family"/>
    <s v="Family is a short film about a father and son and two brothers who were separated by the Korean war and finally reunite after 60 years."/>
    <n v="100000"/>
    <n v="560"/>
    <x v="2"/>
    <x v="1"/>
    <s v="GBP"/>
    <n v="1413634059"/>
    <n v="1411042059"/>
    <b v="0"/>
    <n v="10"/>
    <b v="0"/>
    <x v="3"/>
    <n v="1"/>
    <n v="56"/>
    <x v="0"/>
    <x v="3"/>
  </r>
  <r>
    <n v="170"/>
    <s v="Letters to Daniel"/>
    <s v="Amy &amp; Missy survive Amy's bipolar disorder and go on to become award winning &amp; bestselling authors, screenwriters &amp; filmmakers"/>
    <n v="100000"/>
    <n v="325"/>
    <x v="2"/>
    <x v="0"/>
    <s v="USD"/>
    <n v="1440912480"/>
    <n v="1438385283"/>
    <b v="0"/>
    <n v="10"/>
    <b v="0"/>
    <x v="3"/>
    <n v="0"/>
    <n v="32.5"/>
    <x v="0"/>
    <x v="3"/>
  </r>
  <r>
    <n v="171"/>
    <s v="IRL: Gamers Unite"/>
    <s v="Team Mayhem, a local small town gang of gamers who are enlisted   to save the world from the new great evil known as Prowler."/>
    <n v="10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100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0000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100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x v="1"/>
    <s v="GBP"/>
    <n v="1409337611"/>
    <n v="1407177611"/>
    <b v="0"/>
    <n v="26"/>
    <b v="0"/>
    <x v="3"/>
    <n v="1"/>
    <n v="49.88"/>
    <x v="0"/>
    <x v="3"/>
  </r>
  <r>
    <n v="176"/>
    <s v="Silent Monster"/>
    <s v="I'm seeking funding to finish my short film, Silent Monster, to bring awareness to teenage bullying as well as teenage violence."/>
    <n v="1000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100000"/>
    <n v="180"/>
    <x v="2"/>
    <x v="0"/>
    <s v="USD"/>
    <n v="1427155726"/>
    <n v="1425690526"/>
    <b v="0"/>
    <n v="7"/>
    <b v="0"/>
    <x v="3"/>
    <n v="0"/>
    <n v="25.71"/>
    <x v="0"/>
    <x v="3"/>
  </r>
  <r>
    <n v="178"/>
    <s v="El viaje de LucÃ­a"/>
    <s v="El viaje de LucÃ­a es un largometraje de ficciÃ³n con temÃ¡tica sobre el cÃ¡ncer infantil."/>
    <n v="1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00"/>
    <n v="200"/>
    <x v="2"/>
    <x v="0"/>
    <s v="USD"/>
    <n v="1457056555"/>
    <n v="1454464555"/>
    <b v="0"/>
    <n v="2"/>
    <b v="0"/>
    <x v="3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00000"/>
    <n v="401"/>
    <x v="2"/>
    <x v="1"/>
    <s v="GBP"/>
    <n v="1428951600"/>
    <n v="1425512843"/>
    <b v="0"/>
    <n v="13"/>
    <b v="0"/>
    <x v="3"/>
    <n v="0"/>
    <n v="30.85"/>
    <x v="0"/>
    <x v="3"/>
  </r>
  <r>
    <n v="181"/>
    <s v="Immemorial"/>
    <s v="Christina has been suffering with flash backs and some very disturbing nightmares and realises that it is more than just nightmares."/>
    <n v="100000"/>
    <n v="722"/>
    <x v="2"/>
    <x v="1"/>
    <s v="GBP"/>
    <n v="1434995295"/>
    <n v="1432403295"/>
    <b v="0"/>
    <n v="4"/>
    <b v="0"/>
    <x v="3"/>
    <n v="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00000"/>
    <n v="4482"/>
    <x v="2"/>
    <x v="1"/>
    <s v="GBP"/>
    <n v="1417033610"/>
    <n v="1414438010"/>
    <b v="0"/>
    <n v="12"/>
    <b v="0"/>
    <x v="3"/>
    <n v="4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5"/>
    <s v="CAD"/>
    <n v="1409543940"/>
    <n v="1404586762"/>
    <b v="0"/>
    <n v="2"/>
    <b v="0"/>
    <x v="3"/>
    <n v="0"/>
    <n v="25.5"/>
    <x v="0"/>
    <x v="3"/>
  </r>
  <r>
    <n v="185"/>
    <s v="BLANK Short Movie"/>
    <s v="Love has no boundaries!"/>
    <n v="100000"/>
    <n v="2200"/>
    <x v="2"/>
    <x v="10"/>
    <s v="NOK"/>
    <n v="1471557139"/>
    <n v="1468965139"/>
    <b v="0"/>
    <n v="10"/>
    <b v="0"/>
    <x v="3"/>
    <n v="2"/>
    <n v="220"/>
    <x v="0"/>
    <x v="3"/>
  </r>
  <r>
    <n v="186"/>
    <s v="Feature Film: The Wolfes"/>
    <s v="My film is about a boy who discovers the truth about his fathers dissapearance through the dark secrets of his mothers past."/>
    <n v="100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100000"/>
    <n v="800"/>
    <x v="2"/>
    <x v="0"/>
    <s v="USD"/>
    <n v="1437461940"/>
    <n v="1435383457"/>
    <b v="0"/>
    <n v="5"/>
    <b v="0"/>
    <x v="3"/>
    <n v="1"/>
    <n v="160"/>
    <x v="0"/>
    <x v="3"/>
  </r>
  <r>
    <n v="188"/>
    <s v="Mariano (A Screenplay)"/>
    <s v="Mariano Messini, an aspiring musician, indebted to the mafia must put his life on the line to escape their grasp and pursue his dream."/>
    <n v="1000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1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00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100000"/>
    <n v="250"/>
    <x v="2"/>
    <x v="2"/>
    <s v="AUD"/>
    <n v="1443782138"/>
    <n v="1440326138"/>
    <b v="0"/>
    <n v="3"/>
    <b v="0"/>
    <x v="3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1000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100000"/>
    <n v="1465"/>
    <x v="2"/>
    <x v="1"/>
    <s v="GBP"/>
    <n v="1444510800"/>
    <n v="1442062898"/>
    <b v="0"/>
    <n v="19"/>
    <b v="0"/>
    <x v="3"/>
    <n v="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x v="1"/>
    <s v="GBP"/>
    <n v="1487365200"/>
    <n v="1483734100"/>
    <b v="0"/>
    <n v="8"/>
    <b v="0"/>
    <x v="3"/>
    <n v="0"/>
    <n v="32.75"/>
    <x v="0"/>
    <x v="3"/>
  </r>
  <r>
    <n v="198"/>
    <s v="Nine Lives"/>
    <s v="Nine Lives is a story of one woman's survival of EIGHT near deaths and her love for one man as an influence to fight for the NINTH."/>
    <n v="100000"/>
    <n v="279"/>
    <x v="2"/>
    <x v="0"/>
    <s v="USD"/>
    <n v="1412500322"/>
    <n v="1409908322"/>
    <b v="0"/>
    <n v="6"/>
    <b v="0"/>
    <x v="3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100000"/>
    <n v="1571.55"/>
    <x v="2"/>
    <x v="0"/>
    <s v="USD"/>
    <n v="1410746403"/>
    <n v="1408154403"/>
    <b v="0"/>
    <n v="18"/>
    <b v="0"/>
    <x v="3"/>
    <n v="2"/>
    <n v="87.31"/>
    <x v="0"/>
    <x v="3"/>
  </r>
  <r>
    <n v="201"/>
    <s v="Life of Change"/>
    <s v="Everyone has a choice. Can two college students get past their differences to save the life of a man whom they've never met before?"/>
    <n v="100000"/>
    <n v="380"/>
    <x v="2"/>
    <x v="0"/>
    <s v="USD"/>
    <n v="1423424329"/>
    <n v="1421696329"/>
    <b v="0"/>
    <n v="7"/>
    <b v="0"/>
    <x v="3"/>
    <n v="0"/>
    <n v="54.29"/>
    <x v="0"/>
    <x v="3"/>
  </r>
  <r>
    <n v="202"/>
    <s v="Modern Gangsters"/>
    <s v="new web series created by jonney terry"/>
    <n v="100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100000"/>
    <n v="746"/>
    <x v="2"/>
    <x v="1"/>
    <s v="GBP"/>
    <n v="1422562864"/>
    <n v="1417378864"/>
    <b v="0"/>
    <n v="8"/>
    <b v="0"/>
    <x v="3"/>
    <n v="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x v="2"/>
    <s v="AUD"/>
    <n v="1470319203"/>
    <n v="1467727203"/>
    <b v="0"/>
    <n v="1293"/>
    <b v="0"/>
    <x v="3"/>
    <n v="15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x v="0"/>
    <s v="USD"/>
    <n v="1444144222"/>
    <n v="1441120222"/>
    <b v="0"/>
    <n v="17"/>
    <b v="0"/>
    <x v="3"/>
    <n v="1"/>
    <n v="76.47"/>
    <x v="0"/>
    <x v="3"/>
  </r>
  <r>
    <n v="206"/>
    <s v="Blood Bond Movie Development"/>
    <s v="A love story featuring adoption,struggle,dysfunction,grace, healing, and restoration."/>
    <n v="1000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00000"/>
    <n v="2130"/>
    <x v="2"/>
    <x v="5"/>
    <s v="CAD"/>
    <n v="1420346638"/>
    <n v="1417754638"/>
    <b v="0"/>
    <n v="13"/>
    <b v="0"/>
    <x v="3"/>
    <n v="2"/>
    <n v="163.85"/>
    <x v="0"/>
    <x v="3"/>
  </r>
  <r>
    <n v="208"/>
    <s v="OLIVIA"/>
    <s v="A young woman's journey from Africa to Australia where she finds heaven on earth, love and tragedy. Within her tragedy she saves lives."/>
    <n v="10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00000"/>
    <n v="3030"/>
    <x v="2"/>
    <x v="0"/>
    <s v="USD"/>
    <n v="1443675600"/>
    <n v="1441157592"/>
    <b v="0"/>
    <n v="33"/>
    <b v="0"/>
    <x v="3"/>
    <n v="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x v="0"/>
    <s v="USD"/>
    <n v="1442634617"/>
    <n v="1440042617"/>
    <b v="0"/>
    <n v="12"/>
    <b v="0"/>
    <x v="3"/>
    <n v="2"/>
    <n v="185.83"/>
    <x v="0"/>
    <x v="3"/>
  </r>
  <r>
    <n v="212"/>
    <s v="The Ecstasy of Vengeance - Feature Length Film"/>
    <s v="This film is a fictional crime drama following the events of a heist that ended in bloodshed."/>
    <n v="1000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10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1000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x v="0"/>
    <s v="USD"/>
    <n v="1429740037"/>
    <n v="1425423637"/>
    <b v="0"/>
    <n v="84"/>
    <b v="0"/>
    <x v="3"/>
    <n v="28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x v="0"/>
    <s v="USD"/>
    <n v="1431702289"/>
    <n v="1426518289"/>
    <b v="0"/>
    <n v="1"/>
    <b v="0"/>
    <x v="3"/>
    <n v="0"/>
    <n v="100"/>
    <x v="0"/>
    <x v="3"/>
  </r>
  <r>
    <n v="219"/>
    <s v="True Colors"/>
    <s v="An hour-long pilot about a group of suburban LGBT teens coming of age in the early 90's."/>
    <n v="98000"/>
    <n v="8815"/>
    <x v="2"/>
    <x v="0"/>
    <s v="USD"/>
    <n v="1459493940"/>
    <n v="1456732225"/>
    <b v="0"/>
    <n v="76"/>
    <b v="0"/>
    <x v="3"/>
    <n v="9"/>
    <n v="115.99"/>
    <x v="0"/>
    <x v="3"/>
  </r>
  <r>
    <n v="220"/>
    <s v="LA VIE"/>
    <s v="A Freelancer abandons everything to chase after his dream of being &quot;great&quot; escape to Bangkok and return to his home-world."/>
    <n v="98000"/>
    <n v="360"/>
    <x v="2"/>
    <x v="0"/>
    <s v="USD"/>
    <n v="1440101160"/>
    <n v="1436542030"/>
    <b v="0"/>
    <n v="3"/>
    <b v="0"/>
    <x v="3"/>
    <n v="0"/>
    <n v="120"/>
    <x v="0"/>
    <x v="3"/>
  </r>
  <r>
    <n v="221"/>
    <s v="Archetypes"/>
    <s v="Film about Schizophrenia with Surreal Twists!"/>
    <n v="97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x v="0"/>
    <s v="USD"/>
    <n v="1427423940"/>
    <n v="1422383318"/>
    <b v="0"/>
    <n v="2"/>
    <b v="0"/>
    <x v="3"/>
    <n v="0"/>
    <n v="65"/>
    <x v="0"/>
    <x v="3"/>
  </r>
  <r>
    <n v="223"/>
    <s v="The Pass"/>
    <s v="An old man, a U.S Marine Corps veteran remembers his combat experience in the battle of Toktong Pass 1950, during the Korean War."/>
    <n v="95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94875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93500"/>
    <n v="250"/>
    <x v="2"/>
    <x v="1"/>
    <s v="GBP"/>
    <n v="1433064540"/>
    <n v="1428854344"/>
    <b v="0"/>
    <n v="2"/>
    <b v="0"/>
    <x v="3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90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90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90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90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89200"/>
    <n v="110"/>
    <x v="2"/>
    <x v="1"/>
    <s v="GBP"/>
    <n v="1425066546"/>
    <n v="1422474546"/>
    <b v="0"/>
    <n v="7"/>
    <b v="0"/>
    <x v="3"/>
    <n v="0"/>
    <n v="15.71"/>
    <x v="0"/>
    <x v="3"/>
  </r>
  <r>
    <n v="233"/>
    <s v="Area 4 - The Film"/>
    <s v="â€œArea 4â€ revolves around Frank Hammond, a counselor at a high school, who discovers the scandals that took place."/>
    <n v="88888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x v="0"/>
    <s v="USD"/>
    <n v="1434847859"/>
    <n v="1431391859"/>
    <b v="0"/>
    <n v="5"/>
    <b v="0"/>
    <x v="3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88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8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85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85000"/>
    <n v="250"/>
    <x v="2"/>
    <x v="2"/>
    <s v="AUD"/>
    <n v="1446984000"/>
    <n v="1445308730"/>
    <b v="0"/>
    <n v="5"/>
    <b v="0"/>
    <x v="3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x v="4"/>
    <n v="1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x v="4"/>
    <n v="48"/>
    <n v="109.04"/>
    <x v="0"/>
    <x v="4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x v="4"/>
    <n v="17"/>
    <n v="73.02"/>
    <x v="0"/>
    <x v="4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x v="4"/>
    <n v="31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x v="4"/>
    <n v="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x v="4"/>
    <n v="6"/>
    <n v="54.02"/>
    <x v="0"/>
    <x v="4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x v="4"/>
    <n v="19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x v="4"/>
    <n v="8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x v="4"/>
    <n v="10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x v="4"/>
    <n v="14"/>
    <n v="48.05"/>
    <x v="0"/>
    <x v="4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x v="4"/>
    <n v="40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x v="4"/>
    <n v="5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x v="4"/>
    <n v="1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x v="4"/>
    <n v="2"/>
    <n v="215.86"/>
    <x v="0"/>
    <x v="4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x v="4"/>
    <n v="35"/>
    <n v="89.39"/>
    <x v="0"/>
    <x v="4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x v="4"/>
    <n v="1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x v="4"/>
    <n v="23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x v="4"/>
    <n v="50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x v="4"/>
    <n v="76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x v="4"/>
    <n v="14"/>
    <n v="120.91"/>
    <x v="0"/>
    <x v="4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x v="4"/>
    <n v="29"/>
    <n v="97.64"/>
    <x v="0"/>
    <x v="4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x v="4"/>
    <n v="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x v="4"/>
    <n v="3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x v="4"/>
    <n v="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x v="4"/>
    <n v="7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x v="4"/>
    <n v="2"/>
    <n v="40.42"/>
    <x v="0"/>
    <x v="4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x v="4"/>
    <n v="1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x v="4"/>
    <n v="7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2"/>
    <s v="AUD"/>
    <n v="1487738622"/>
    <n v="1485146622"/>
    <b v="1"/>
    <n v="1596"/>
    <b v="1"/>
    <x v="4"/>
    <n v="196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x v="4"/>
    <n v="5"/>
    <n v="57.54"/>
    <x v="0"/>
    <x v="4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4"/>
    <n v="4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x v="4"/>
    <n v="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x v="4"/>
    <n v="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x v="4"/>
    <n v="8"/>
    <n v="55.22"/>
    <x v="0"/>
    <x v="4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x v="4"/>
    <n v="29"/>
    <n v="65.3"/>
    <x v="0"/>
    <x v="4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x v="4"/>
    <n v="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x v="4"/>
    <n v="96"/>
    <n v="75.44"/>
    <x v="0"/>
    <x v="4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x v="4"/>
    <n v="57"/>
    <n v="97.82"/>
    <x v="0"/>
    <x v="4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x v="4"/>
    <n v="3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x v="4"/>
    <n v="16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x v="4"/>
    <n v="9"/>
    <n v="83.95"/>
    <x v="0"/>
    <x v="4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x v="4"/>
    <n v="65"/>
    <n v="254.39"/>
    <x v="0"/>
    <x v="4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x v="4"/>
    <n v="29"/>
    <n v="101.83"/>
    <x v="0"/>
    <x v="4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x v="4"/>
    <n v="60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x v="4"/>
    <n v="46"/>
    <n v="56.9"/>
    <x v="0"/>
    <x v="4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x v="4"/>
    <n v="23"/>
    <n v="121.28"/>
    <x v="0"/>
    <x v="4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x v="4"/>
    <n v="3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x v="4"/>
    <n v="76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x v="4"/>
    <n v="23"/>
    <n v="67.77"/>
    <x v="0"/>
    <x v="4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x v="4"/>
    <n v="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x v="4"/>
    <n v="9"/>
    <n v="46.88"/>
    <x v="0"/>
    <x v="4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x v="4"/>
    <n v="117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x v="4"/>
    <n v="4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x v="4"/>
    <n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x v="4"/>
    <n v="102"/>
    <n v="100.08"/>
    <x v="0"/>
    <x v="4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x v="4"/>
    <n v="46"/>
    <n v="230.09"/>
    <x v="0"/>
    <x v="4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x v="4"/>
    <n v="31"/>
    <n v="141.75"/>
    <x v="0"/>
    <x v="4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x v="4"/>
    <n v="21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x v="4"/>
    <n v="28"/>
    <n v="73.34"/>
    <x v="0"/>
    <x v="4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x v="4"/>
    <n v="42"/>
    <n v="85.34"/>
    <x v="0"/>
    <x v="4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x v="4"/>
    <n v="26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x v="4"/>
    <n v="17"/>
    <n v="93.02"/>
    <x v="0"/>
    <x v="4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x v="4"/>
    <n v="7"/>
    <n v="50.29"/>
    <x v="0"/>
    <x v="4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x v="4"/>
    <n v="13"/>
    <n v="106.43"/>
    <x v="0"/>
    <x v="4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x v="4"/>
    <n v="16"/>
    <n v="51.72"/>
    <x v="0"/>
    <x v="4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x v="4"/>
    <n v="5"/>
    <n v="36.61"/>
    <x v="0"/>
    <x v="4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x v="4"/>
    <n v="4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x v="4"/>
    <n v="2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x v="4"/>
    <n v="36"/>
    <n v="89.96"/>
    <x v="0"/>
    <x v="4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x v="4"/>
    <n v="2"/>
    <n v="28.92"/>
    <x v="0"/>
    <x v="4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x v="4"/>
    <n v="3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x v="4"/>
    <n v="15"/>
    <n v="61.3"/>
    <x v="0"/>
    <x v="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x v="4"/>
    <n v="30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x v="4"/>
    <n v="6"/>
    <n v="32.1"/>
    <x v="0"/>
    <x v="4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x v="4"/>
    <n v="42"/>
    <n v="200.89"/>
    <x v="0"/>
    <x v="4"/>
  </r>
  <r>
    <n v="316"/>
    <s v="THE SECRET TRIAL 5 - GRASSROOTS CROSS-CANADA TOUR"/>
    <s v="Award winning documentary The Secret Trial 5 needs your help for a Cross-Canada Tour!"/>
    <n v="60000"/>
    <n v="17066"/>
    <x v="0"/>
    <x v="5"/>
    <s v="CAD"/>
    <n v="1418273940"/>
    <n v="1415398197"/>
    <b v="1"/>
    <n v="158"/>
    <b v="1"/>
    <x v="4"/>
    <n v="28"/>
    <n v="108.01"/>
    <x v="0"/>
    <x v="4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x v="4"/>
    <n v="50"/>
    <n v="95.7"/>
    <x v="0"/>
    <x v="4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x v="4"/>
    <n v="2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x v="4"/>
    <n v="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x v="4"/>
    <n v="36"/>
    <n v="134.91"/>
    <x v="0"/>
    <x v="4"/>
  </r>
  <r>
    <n v="321"/>
    <s v="An Impossible Project"/>
    <s v="The more digital the world, the more analog our dreams._x000a_A feature documentary shot on 35mm film."/>
    <n v="60000"/>
    <n v="35932"/>
    <x v="0"/>
    <x v="12"/>
    <s v="EUR"/>
    <n v="1478605386"/>
    <n v="1475577786"/>
    <b v="1"/>
    <n v="337"/>
    <b v="1"/>
    <x v="4"/>
    <n v="60"/>
    <n v="106.62"/>
    <x v="0"/>
    <x v="4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4"/>
    <n v="45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x v="4"/>
    <n v="11"/>
    <n v="114.59"/>
    <x v="0"/>
    <x v="4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x v="4"/>
    <n v="15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x v="4"/>
    <n v="9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x v="4"/>
    <n v="30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x v="4"/>
    <n v="10"/>
    <n v="160.47"/>
    <x v="0"/>
    <x v="4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x v="4"/>
    <n v="14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x v="4"/>
    <n v="19"/>
    <n v="63.17"/>
    <x v="0"/>
    <x v="4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x v="4"/>
    <n v="65"/>
    <n v="104.82"/>
    <x v="0"/>
    <x v="4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x v="4"/>
    <n v="78"/>
    <n v="97.36"/>
    <x v="0"/>
    <x v="4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x v="4"/>
    <n v="20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x v="4"/>
    <n v="9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x v="4"/>
    <n v="18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x v="4"/>
    <n v="1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x v="4"/>
    <n v="5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x v="4"/>
    <n v="6"/>
    <n v="97.9"/>
    <x v="0"/>
    <x v="4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x v="4"/>
    <n v="32"/>
    <n v="70"/>
    <x v="0"/>
    <x v="4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x v="4"/>
    <n v="13"/>
    <n v="72.87"/>
    <x v="0"/>
    <x v="4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x v="4"/>
    <n v="88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x v="4"/>
    <n v="7"/>
    <n v="67.91"/>
    <x v="0"/>
    <x v="4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x v="4"/>
    <n v="11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x v="4"/>
    <n v="6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x v="4"/>
    <n v="6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4"/>
    <n v="3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x v="4"/>
    <n v="3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x v="4"/>
    <n v="8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x v="4"/>
    <n v="21"/>
    <n v="86.55"/>
    <x v="0"/>
    <x v="4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x v="4"/>
    <n v="2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x v="4"/>
    <n v="57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3"/>
    <s v="EUR"/>
    <n v="1460066954"/>
    <n v="1456614554"/>
    <b v="1"/>
    <n v="964"/>
    <b v="1"/>
    <x v="4"/>
    <n v="8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x v="4"/>
    <n v="23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x v="4"/>
    <n v="127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x v="4"/>
    <n v="7"/>
    <n v="125.45"/>
    <x v="0"/>
    <x v="4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x v="4"/>
    <n v="81"/>
    <n v="246.61"/>
    <x v="0"/>
    <x v="4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x v="4"/>
    <n v="15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x v="4"/>
    <n v="52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x v="4"/>
    <n v="51"/>
    <n v="84.02"/>
    <x v="0"/>
    <x v="4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x v="4"/>
    <n v="2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x v="4"/>
    <n v="7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x v="4"/>
    <n v="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x v="4"/>
    <n v="18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x v="4"/>
    <n v="15"/>
    <n v="68.239999999999995"/>
    <x v="0"/>
    <x v="4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x v="4"/>
    <n v="31"/>
    <n v="239.94"/>
    <x v="0"/>
    <x v="4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x v="4"/>
    <n v="7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x v="4"/>
    <n v="2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x v="4"/>
    <n v="26"/>
    <n v="81.849999999999994"/>
    <x v="0"/>
    <x v="4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x v="4"/>
    <n v="14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x v="4"/>
    <n v="61"/>
    <n v="709.42"/>
    <x v="0"/>
    <x v="4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x v="4"/>
    <n v="343"/>
    <n v="161.26"/>
    <x v="0"/>
    <x v="4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x v="4"/>
    <n v="1"/>
    <n v="41.78"/>
    <x v="0"/>
    <x v="4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x v="4"/>
    <n v="1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x v="4"/>
    <n v="1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x v="4"/>
    <n v="1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x v="4"/>
    <n v="5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x v="4"/>
    <n v="27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5"/>
    <s v="CAD"/>
    <n v="1453765920"/>
    <n v="1451655808"/>
    <b v="0"/>
    <n v="83"/>
    <b v="1"/>
    <x v="4"/>
    <n v="7"/>
    <n v="40.4"/>
    <x v="0"/>
    <x v="4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x v="4"/>
    <n v="35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x v="4"/>
    <n v="11"/>
    <n v="115.51"/>
    <x v="0"/>
    <x v="4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x v="4"/>
    <n v="5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x v="4"/>
    <n v="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x v="4"/>
    <n v="4"/>
    <n v="43.02"/>
    <x v="0"/>
    <x v="4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4"/>
    <n v="45"/>
    <n v="58.54"/>
    <x v="0"/>
    <x v="4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x v="4"/>
    <n v="53"/>
    <n v="111.8"/>
    <x v="0"/>
    <x v="4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x v="4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x v="4"/>
    <n v="163"/>
    <n v="144.69"/>
    <x v="0"/>
    <x v="4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x v="4"/>
    <n v="13"/>
    <n v="88.85"/>
    <x v="0"/>
    <x v="4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x v="4"/>
    <n v="247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x v="4"/>
    <n v="2"/>
    <n v="71.430000000000007"/>
    <x v="0"/>
    <x v="4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4"/>
    <n v="40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4"/>
    <n v="3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3"/>
    <s v="EUR"/>
    <n v="1460918282"/>
    <n v="1455737882"/>
    <b v="0"/>
    <n v="50"/>
    <b v="1"/>
    <x v="4"/>
    <n v="1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x v="4"/>
    <n v="22"/>
    <n v="58.72"/>
    <x v="0"/>
    <x v="4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x v="4"/>
    <n v="32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x v="4"/>
    <n v="2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x v="4"/>
    <n v="19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4"/>
    <n v="4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x v="4"/>
    <n v="2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x v="4"/>
    <n v="6"/>
    <n v="65.88"/>
    <x v="0"/>
    <x v="4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x v="4"/>
    <n v="11"/>
    <n v="75.19"/>
    <x v="0"/>
    <x v="4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x v="4"/>
    <n v="72"/>
    <n v="133.13999999999999"/>
    <x v="0"/>
    <x v="4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x v="4"/>
    <n v="6"/>
    <n v="55.2"/>
    <x v="0"/>
    <x v="4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x v="4"/>
    <n v="6"/>
    <n v="86.16"/>
    <x v="0"/>
    <x v="4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x v="4"/>
    <n v="4"/>
    <n v="92.32"/>
    <x v="0"/>
    <x v="4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x v="4"/>
    <n v="12"/>
    <n v="160.16"/>
    <x v="0"/>
    <x v="4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x v="4"/>
    <n v="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5"/>
    <s v="CAD"/>
    <n v="1434670397"/>
    <n v="1429486397"/>
    <b v="0"/>
    <n v="7"/>
    <b v="1"/>
    <x v="4"/>
    <n v="3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x v="4"/>
    <n v="61"/>
    <n v="125.79"/>
    <x v="0"/>
    <x v="4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x v="4"/>
    <n v="6"/>
    <n v="57.65"/>
    <x v="0"/>
    <x v="4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x v="4"/>
    <n v="27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4"/>
    <n v="3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5"/>
    <s v="CAD"/>
    <n v="1413547200"/>
    <n v="1411417602"/>
    <b v="0"/>
    <n v="21"/>
    <b v="1"/>
    <x v="4"/>
    <n v="3"/>
    <n v="68.099999999999994"/>
    <x v="0"/>
    <x v="4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x v="4"/>
    <n v="2"/>
    <n v="48.09"/>
    <x v="0"/>
    <x v="4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x v="4"/>
    <n v="21"/>
    <n v="202.42"/>
    <x v="0"/>
    <x v="4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4"/>
    <n v="45"/>
    <n v="216.75"/>
    <x v="0"/>
    <x v="4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x v="4"/>
    <n v="16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50000"/>
    <n v="301"/>
    <x v="2"/>
    <x v="0"/>
    <s v="USD"/>
    <n v="1440157656"/>
    <n v="1434973656"/>
    <b v="0"/>
    <n v="6"/>
    <b v="0"/>
    <x v="5"/>
    <n v="1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x v="0"/>
    <s v="USD"/>
    <n v="1370470430"/>
    <n v="1367878430"/>
    <b v="0"/>
    <n v="13"/>
    <b v="0"/>
    <x v="5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50000"/>
    <n v="203.9"/>
    <x v="2"/>
    <x v="0"/>
    <s v="USD"/>
    <n v="1332748899"/>
    <n v="1327568499"/>
    <b v="0"/>
    <n v="5"/>
    <b v="0"/>
    <x v="5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50000"/>
    <n v="133"/>
    <x v="2"/>
    <x v="0"/>
    <s v="USD"/>
    <n v="1456851914"/>
    <n v="1454259914"/>
    <b v="0"/>
    <n v="8"/>
    <b v="0"/>
    <x v="5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50000"/>
    <n v="676"/>
    <x v="2"/>
    <x v="0"/>
    <s v="USD"/>
    <n v="1402956000"/>
    <n v="1400523845"/>
    <b v="0"/>
    <n v="13"/>
    <b v="0"/>
    <x v="5"/>
    <n v="1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x v="0"/>
    <s v="USD"/>
    <n v="1378866867"/>
    <n v="1377570867"/>
    <b v="0"/>
    <n v="5"/>
    <b v="0"/>
    <x v="5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50000"/>
    <n v="415"/>
    <x v="2"/>
    <x v="1"/>
    <s v="GBP"/>
    <n v="1467752083"/>
    <n v="1465160083"/>
    <b v="0"/>
    <n v="8"/>
    <b v="0"/>
    <x v="5"/>
    <n v="1"/>
    <n v="51.88"/>
    <x v="0"/>
    <x v="5"/>
  </r>
  <r>
    <n v="432"/>
    <s v="The Zombie Next Door"/>
    <s v="A teenage zombie named Jeff and his mad scientist mother adapt to life in the town of Serendipity, where the supernatural occurs daily."/>
    <n v="50000"/>
    <n v="570"/>
    <x v="2"/>
    <x v="0"/>
    <s v="USD"/>
    <n v="1445448381"/>
    <n v="1440264381"/>
    <b v="0"/>
    <n v="8"/>
    <b v="0"/>
    <x v="5"/>
    <n v="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x v="0"/>
    <s v="USD"/>
    <n v="1385931702"/>
    <n v="1383076902"/>
    <b v="0"/>
    <n v="2"/>
    <b v="0"/>
    <x v="5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5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50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50000"/>
    <n v="1876"/>
    <x v="2"/>
    <x v="0"/>
    <s v="USD"/>
    <n v="1447830958"/>
    <n v="1445235358"/>
    <b v="0"/>
    <n v="11"/>
    <b v="0"/>
    <x v="5"/>
    <n v="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5000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500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50000"/>
    <n v="6691"/>
    <x v="2"/>
    <x v="0"/>
    <s v="USD"/>
    <n v="1424380783"/>
    <n v="1421788783"/>
    <b v="0"/>
    <n v="17"/>
    <b v="0"/>
    <x v="5"/>
    <n v="13"/>
    <n v="393.59"/>
    <x v="0"/>
    <x v="5"/>
  </r>
  <r>
    <n v="443"/>
    <s v="Bad Teddy Studios"/>
    <s v="We love cartoons!! We want to make more but it costs money to so. Be apart of your daily dose of WTF!?! Pledge now!!"/>
    <n v="5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50000"/>
    <n v="50"/>
    <x v="2"/>
    <x v="0"/>
    <s v="USD"/>
    <n v="1329342361"/>
    <n v="1324158361"/>
    <b v="0"/>
    <n v="1"/>
    <b v="0"/>
    <x v="5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50000"/>
    <n v="766"/>
    <x v="2"/>
    <x v="0"/>
    <s v="USD"/>
    <n v="1425434420"/>
    <n v="1422842420"/>
    <b v="0"/>
    <n v="16"/>
    <b v="0"/>
    <x v="5"/>
    <n v="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50000"/>
    <n v="82.01"/>
    <x v="2"/>
    <x v="0"/>
    <s v="USD"/>
    <n v="1400091095"/>
    <n v="1398363095"/>
    <b v="0"/>
    <n v="4"/>
    <b v="0"/>
    <x v="5"/>
    <n v="0"/>
    <n v="20.5"/>
    <x v="0"/>
    <x v="5"/>
  </r>
  <r>
    <n v="449"/>
    <s v="Shell &amp; Paddy"/>
    <s v="Shell &amp; Paddy is a 2D animation cartoon with 4 minutes of slapstick surreal humour staring two animal characters in weird, wacky world."/>
    <n v="49000"/>
    <n v="45"/>
    <x v="2"/>
    <x v="1"/>
    <s v="GBP"/>
    <n v="1382017085"/>
    <n v="1379425085"/>
    <b v="0"/>
    <n v="5"/>
    <b v="0"/>
    <x v="5"/>
    <n v="0"/>
    <n v="9"/>
    <x v="0"/>
    <x v="5"/>
  </r>
  <r>
    <n v="450"/>
    <s v="DreamAfrica"/>
    <s v="Why do the moon and stars receive their light from the sun? Africa has a story to tell. Ananse and Kweku appear in this great folktale."/>
    <n v="49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48725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48500"/>
    <n v="480"/>
    <x v="2"/>
    <x v="0"/>
    <s v="USD"/>
    <n v="1431536015"/>
    <n v="1428944015"/>
    <b v="0"/>
    <n v="12"/>
    <b v="0"/>
    <x v="5"/>
    <n v="1"/>
    <n v="40"/>
    <x v="0"/>
    <x v="5"/>
  </r>
  <r>
    <n v="453"/>
    <s v="Jamboni Brothers Pizza Pilot"/>
    <s v="A 7 minute broadcast-quality web pilot (in 3D animation) of Jamboni Brothers Pizza {the ultimate goal being a cartoon TV series}."/>
    <n v="48000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48000"/>
    <n v="82"/>
    <x v="2"/>
    <x v="0"/>
    <s v="USD"/>
    <n v="1417007640"/>
    <n v="1414343571"/>
    <b v="0"/>
    <n v="5"/>
    <b v="0"/>
    <x v="5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48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x v="0"/>
    <s v="USD"/>
    <n v="1382414340"/>
    <n v="1380559201"/>
    <b v="0"/>
    <n v="3"/>
    <b v="0"/>
    <x v="5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47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46260"/>
    <n v="821"/>
    <x v="2"/>
    <x v="1"/>
    <s v="GBP"/>
    <n v="1368550060"/>
    <n v="1365958060"/>
    <b v="0"/>
    <n v="49"/>
    <b v="0"/>
    <x v="5"/>
    <n v="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450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45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45000"/>
    <n v="1250"/>
    <x v="2"/>
    <x v="0"/>
    <s v="USD"/>
    <n v="1316883753"/>
    <n v="1311699753"/>
    <b v="0"/>
    <n v="11"/>
    <b v="0"/>
    <x v="5"/>
    <n v="3"/>
    <n v="113.64"/>
    <x v="0"/>
    <x v="5"/>
  </r>
  <r>
    <n v="464"/>
    <s v="PokÃ©Movie - A PokÃ©monâ„¢ school project"/>
    <s v="We are three students that want to make a short PokÃ©mon movie as a school project!"/>
    <n v="4500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45000"/>
    <n v="138"/>
    <x v="2"/>
    <x v="0"/>
    <s v="USD"/>
    <n v="1403837574"/>
    <n v="1402455174"/>
    <b v="0"/>
    <n v="8"/>
    <b v="0"/>
    <x v="5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45000"/>
    <n v="76"/>
    <x v="2"/>
    <x v="0"/>
    <s v="USD"/>
    <n v="1347057464"/>
    <n v="1344465464"/>
    <b v="0"/>
    <n v="5"/>
    <b v="0"/>
    <x v="5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x v="0"/>
    <s v="USD"/>
    <n v="1348849134"/>
    <n v="1344961134"/>
    <b v="0"/>
    <n v="39"/>
    <b v="0"/>
    <x v="5"/>
    <n v="1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45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x v="0"/>
    <s v="USD"/>
    <n v="1389844800"/>
    <n v="1385524889"/>
    <b v="0"/>
    <n v="2"/>
    <b v="0"/>
    <x v="5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44000"/>
    <n v="6541"/>
    <x v="2"/>
    <x v="0"/>
    <s v="USD"/>
    <n v="1397924379"/>
    <n v="1394039979"/>
    <b v="0"/>
    <n v="170"/>
    <b v="0"/>
    <x v="5"/>
    <n v="1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x v="0"/>
    <s v="USD"/>
    <n v="1408831718"/>
    <n v="1406239718"/>
    <b v="0"/>
    <n v="5"/>
    <b v="0"/>
    <x v="5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x v="0"/>
    <s v="USD"/>
    <n v="1410972319"/>
    <n v="1408380319"/>
    <b v="0"/>
    <n v="14"/>
    <b v="0"/>
    <x v="5"/>
    <n v="2"/>
    <n v="61.5"/>
    <x v="0"/>
    <x v="5"/>
  </r>
  <r>
    <n v="474"/>
    <s v="TAO Mr. Fantastic!!"/>
    <s v="Time travel the light Mr. Fantastic!  Spin the dimensions toward other continuums and worlds.  Hold onto your panties."/>
    <n v="425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42000"/>
    <n v="4906.59"/>
    <x v="2"/>
    <x v="0"/>
    <s v="USD"/>
    <n v="1401767940"/>
    <n v="1398727441"/>
    <b v="0"/>
    <n v="124"/>
    <b v="0"/>
    <x v="5"/>
    <n v="12"/>
    <n v="39.57"/>
    <x v="0"/>
    <x v="5"/>
  </r>
  <r>
    <n v="477"/>
    <s v="Hymn of Unity"/>
    <s v="A Comedy-drama animation revolving around a man who finds a problematic pair of headphones that literally take over his whole life."/>
    <n v="420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40000"/>
    <n v="4884"/>
    <x v="2"/>
    <x v="0"/>
    <s v="USD"/>
    <n v="1416566835"/>
    <n v="1411379235"/>
    <b v="0"/>
    <n v="55"/>
    <b v="0"/>
    <x v="5"/>
    <n v="1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40000"/>
    <n v="1830"/>
    <x v="2"/>
    <x v="0"/>
    <s v="USD"/>
    <n v="1349885289"/>
    <n v="1347293289"/>
    <b v="0"/>
    <n v="21"/>
    <b v="0"/>
    <x v="5"/>
    <n v="5"/>
    <n v="87.14"/>
    <x v="0"/>
    <x v="5"/>
  </r>
  <r>
    <n v="482"/>
    <s v="Animated Stand-up Routines Shenanigans"/>
    <s v="Help me quit my day job and also create animated Stand-up routines from local up and coming comedians."/>
    <n v="4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x v="1"/>
    <s v="GBP"/>
    <n v="1359434672"/>
    <n v="1354250672"/>
    <b v="0"/>
    <n v="147"/>
    <b v="0"/>
    <x v="5"/>
    <n v="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40000"/>
    <n v="8315.01"/>
    <x v="2"/>
    <x v="1"/>
    <s v="GBP"/>
    <n v="1368792499"/>
    <n v="1366200499"/>
    <b v="0"/>
    <n v="125"/>
    <b v="0"/>
    <x v="5"/>
    <n v="2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40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40000"/>
    <n v="215"/>
    <x v="2"/>
    <x v="0"/>
    <s v="USD"/>
    <n v="1325763180"/>
    <n v="1323084816"/>
    <b v="0"/>
    <n v="3"/>
    <b v="0"/>
    <x v="5"/>
    <n v="1"/>
    <n v="71.67"/>
    <x v="0"/>
    <x v="5"/>
  </r>
  <r>
    <n v="490"/>
    <s v="PROJECT IS CANCELLED"/>
    <s v="Cancelled"/>
    <n v="40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4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4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4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40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4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0000"/>
    <n v="30"/>
    <x v="2"/>
    <x v="0"/>
    <s v="USD"/>
    <n v="1419483600"/>
    <n v="1414889665"/>
    <b v="0"/>
    <n v="3"/>
    <b v="0"/>
    <x v="5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x v="0"/>
    <s v="USD"/>
    <n v="1324664249"/>
    <n v="1321035449"/>
    <b v="0"/>
    <n v="22"/>
    <b v="0"/>
    <x v="5"/>
    <n v="7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x v="0"/>
    <s v="USD"/>
    <n v="1255381140"/>
    <n v="1250630968"/>
    <b v="0"/>
    <n v="26"/>
    <b v="0"/>
    <x v="5"/>
    <n v="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x v="0"/>
    <s v="USD"/>
    <n v="1273356960"/>
    <n v="1268255751"/>
    <b v="0"/>
    <n v="4"/>
    <b v="0"/>
    <x v="5"/>
    <n v="1"/>
    <n v="53.75"/>
    <x v="0"/>
    <x v="5"/>
  </r>
  <r>
    <n v="501"/>
    <s v="World War 4"/>
    <s v="Based on the invention portfolio of a patented inventor World War Four is a look into the future of warfare and humanity as a whole"/>
    <n v="4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4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x v="1"/>
    <s v="GBP"/>
    <n v="1421498303"/>
    <n v="1418906303"/>
    <b v="0"/>
    <n v="9"/>
    <b v="0"/>
    <x v="5"/>
    <n v="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40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40000"/>
    <n v="250"/>
    <x v="2"/>
    <x v="0"/>
    <s v="USD"/>
    <n v="1376140520"/>
    <n v="1373548520"/>
    <b v="0"/>
    <n v="1"/>
    <b v="0"/>
    <x v="5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x v="0"/>
    <s v="USD"/>
    <n v="1350687657"/>
    <n v="1346799657"/>
    <b v="0"/>
    <n v="10"/>
    <b v="0"/>
    <x v="5"/>
    <n v="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40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40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40000"/>
    <n v="150"/>
    <x v="2"/>
    <x v="0"/>
    <s v="USD"/>
    <n v="1365228982"/>
    <n v="1362640582"/>
    <b v="0"/>
    <n v="5"/>
    <b v="0"/>
    <x v="5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40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40000"/>
    <n v="6962"/>
    <x v="2"/>
    <x v="0"/>
    <s v="USD"/>
    <n v="1471244400"/>
    <n v="1467387705"/>
    <b v="0"/>
    <n v="68"/>
    <b v="0"/>
    <x v="5"/>
    <n v="17"/>
    <n v="102.38"/>
    <x v="0"/>
    <x v="5"/>
  </r>
  <r>
    <n v="514"/>
    <s v="I'm Sticking With You."/>
    <s v="A film created entirely out of paper, visual effects and found objects depicts how one man created a new life for himself."/>
    <n v="39400"/>
    <n v="50"/>
    <x v="2"/>
    <x v="5"/>
    <s v="CAD"/>
    <n v="1407595447"/>
    <n v="1405003447"/>
    <b v="0"/>
    <n v="3"/>
    <b v="0"/>
    <x v="5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39000"/>
    <n v="24651"/>
    <x v="2"/>
    <x v="0"/>
    <s v="USD"/>
    <n v="1451389601"/>
    <n v="1447933601"/>
    <b v="0"/>
    <n v="34"/>
    <b v="0"/>
    <x v="5"/>
    <n v="63"/>
    <n v="725.03"/>
    <x v="0"/>
    <x v="5"/>
  </r>
  <r>
    <n v="516"/>
    <s v="Shipmates"/>
    <s v="A big brother style comedy animation series starring famous seafarers"/>
    <n v="39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38000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x v="0"/>
    <s v="USD"/>
    <n v="1354699421"/>
    <n v="1352107421"/>
    <b v="0"/>
    <n v="70"/>
    <b v="0"/>
    <x v="5"/>
    <n v="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x v="6"/>
    <n v="1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x v="6"/>
    <n v="14"/>
    <n v="93.43"/>
    <x v="1"/>
    <x v="6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x v="6"/>
    <n v="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x v="6"/>
    <n v="16"/>
    <n v="71.790000000000006"/>
    <x v="1"/>
    <x v="6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x v="6"/>
    <n v="10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x v="6"/>
    <n v="32"/>
    <n v="1000"/>
    <x v="1"/>
    <x v="6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x v="6"/>
    <n v="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x v="6"/>
    <n v="28"/>
    <n v="63.83"/>
    <x v="1"/>
    <x v="6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x v="6"/>
    <n v="4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5"/>
    <s v="CAD"/>
    <n v="1484110800"/>
    <n v="1482281094"/>
    <b v="0"/>
    <n v="18"/>
    <b v="1"/>
    <x v="6"/>
    <n v="4"/>
    <n v="86.94"/>
    <x v="1"/>
    <x v="6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x v="6"/>
    <n v="10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x v="6"/>
    <n v="11"/>
    <n v="129.03"/>
    <x v="1"/>
    <x v="6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x v="6"/>
    <n v="3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x v="6"/>
    <n v="6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10"/>
    <s v="NOK"/>
    <n v="1446418800"/>
    <n v="1443036470"/>
    <b v="0"/>
    <n v="48"/>
    <b v="1"/>
    <x v="6"/>
    <n v="45"/>
    <n v="327.08"/>
    <x v="1"/>
    <x v="6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x v="6"/>
    <n v="6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x v="6"/>
    <n v="1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x v="6"/>
    <n v="7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x v="6"/>
    <n v="4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x v="6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3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35000"/>
    <n v="25"/>
    <x v="2"/>
    <x v="0"/>
    <s v="USD"/>
    <n v="1446080834"/>
    <n v="1443488834"/>
    <b v="0"/>
    <n v="1"/>
    <b v="0"/>
    <x v="7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x v="0"/>
    <s v="USD"/>
    <n v="1467647160"/>
    <n v="1465055160"/>
    <b v="0"/>
    <n v="2"/>
    <b v="0"/>
    <x v="7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6"/>
    <s v="EUR"/>
    <n v="1447600389"/>
    <n v="1444140789"/>
    <b v="0"/>
    <n v="34"/>
    <b v="0"/>
    <x v="7"/>
    <n v="39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350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x v="1"/>
    <s v="GBP"/>
    <n v="1436368622"/>
    <n v="1433776622"/>
    <b v="0"/>
    <n v="8"/>
    <b v="0"/>
    <x v="7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x v="5"/>
    <s v="CAD"/>
    <n v="1485838800"/>
    <n v="1484756245"/>
    <b v="0"/>
    <n v="4"/>
    <b v="0"/>
    <x v="7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x v="0"/>
    <s v="USD"/>
    <n v="1438451580"/>
    <n v="1434609424"/>
    <b v="0"/>
    <n v="28"/>
    <b v="0"/>
    <x v="7"/>
    <n v="11"/>
    <n v="135.04"/>
    <x v="2"/>
    <x v="7"/>
  </r>
  <r>
    <n v="552"/>
    <s v="Spinnable Social Media"/>
    <s v="Axoral is a 3d interactive social media interface, with the potential to be so much more, but we need your help!"/>
    <n v="3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3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x v="0"/>
    <s v="USD"/>
    <n v="1413735972"/>
    <n v="1411143972"/>
    <b v="0"/>
    <n v="22"/>
    <b v="0"/>
    <x v="7"/>
    <n v="4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35000"/>
    <n v="200"/>
    <x v="2"/>
    <x v="0"/>
    <s v="USD"/>
    <n v="1452112717"/>
    <n v="1449520717"/>
    <b v="0"/>
    <n v="1"/>
    <b v="0"/>
    <x v="7"/>
    <n v="1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x v="12"/>
    <s v="EUR"/>
    <n v="1480721803"/>
    <n v="1478126203"/>
    <b v="0"/>
    <n v="20"/>
    <b v="0"/>
    <x v="7"/>
    <n v="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35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3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35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34000"/>
    <n v="20"/>
    <x v="2"/>
    <x v="5"/>
    <s v="CAD"/>
    <n v="1451679612"/>
    <n v="1449087612"/>
    <b v="0"/>
    <n v="1"/>
    <b v="0"/>
    <x v="7"/>
    <n v="0"/>
    <n v="20"/>
    <x v="2"/>
    <x v="7"/>
  </r>
  <r>
    <n v="570"/>
    <s v="Relaunching in May"/>
    <s v="Humans have AM/FM/Satellite radio, kids have radio Disney, pets have DogCatRadio."/>
    <n v="335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33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x v="0"/>
    <s v="USD"/>
    <n v="1421543520"/>
    <n v="1416445931"/>
    <b v="0"/>
    <n v="9"/>
    <b v="0"/>
    <x v="7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x v="1"/>
    <s v="GBP"/>
    <n v="1476873507"/>
    <n v="1474281507"/>
    <b v="0"/>
    <n v="4"/>
    <b v="0"/>
    <x v="7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x v="12"/>
    <s v="EUR"/>
    <n v="1434213443"/>
    <n v="1431621443"/>
    <b v="0"/>
    <n v="4"/>
    <b v="0"/>
    <x v="7"/>
    <n v="1"/>
    <n v="64.75"/>
    <x v="2"/>
    <x v="7"/>
  </r>
  <r>
    <n v="576"/>
    <s v="Uthtopia"/>
    <s v="UthTopia Is a social media organization that believes in positive online usage, youth mentorship, and youth empowerment."/>
    <n v="325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3236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32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3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1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310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30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30000"/>
    <n v="10"/>
    <x v="2"/>
    <x v="0"/>
    <s v="USD"/>
    <n v="1426522316"/>
    <n v="1423933916"/>
    <b v="0"/>
    <n v="2"/>
    <b v="0"/>
    <x v="7"/>
    <n v="0"/>
    <n v="5"/>
    <x v="2"/>
    <x v="7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30000"/>
    <n v="56"/>
    <x v="2"/>
    <x v="0"/>
    <s v="USD"/>
    <n v="1424032207"/>
    <n v="1421440207"/>
    <b v="0"/>
    <n v="4"/>
    <b v="0"/>
    <x v="7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x v="13"/>
    <s v="EUR"/>
    <n v="1479410886"/>
    <n v="1474223286"/>
    <b v="0"/>
    <n v="2"/>
    <b v="0"/>
    <x v="7"/>
    <n v="1"/>
    <n v="150.5"/>
    <x v="2"/>
    <x v="7"/>
  </r>
  <r>
    <n v="589"/>
    <s v="Get Neighborly"/>
    <s v="Services closer than you think..."/>
    <n v="300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x v="1"/>
    <s v="GBP"/>
    <n v="1454936460"/>
    <n v="1452259131"/>
    <b v="0"/>
    <n v="9"/>
    <b v="0"/>
    <x v="7"/>
    <n v="1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30000"/>
    <n v="250"/>
    <x v="2"/>
    <x v="0"/>
    <s v="USD"/>
    <n v="1417584860"/>
    <n v="1414992860"/>
    <b v="0"/>
    <n v="1"/>
    <b v="0"/>
    <x v="7"/>
    <n v="1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x v="1"/>
    <s v="GBP"/>
    <n v="1428333345"/>
    <n v="1425744945"/>
    <b v="0"/>
    <n v="7"/>
    <b v="0"/>
    <x v="7"/>
    <n v="0"/>
    <n v="16.43"/>
    <x v="2"/>
    <x v="7"/>
  </r>
  <r>
    <n v="594"/>
    <s v="Unleashed Fitness"/>
    <s v="Creating a fitness site that will change the fitness game forever!"/>
    <n v="30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30000"/>
    <n v="426"/>
    <x v="2"/>
    <x v="0"/>
    <s v="USD"/>
    <n v="1430703638"/>
    <n v="1426815638"/>
    <b v="0"/>
    <n v="8"/>
    <b v="0"/>
    <x v="7"/>
    <n v="1"/>
    <n v="53.25"/>
    <x v="2"/>
    <x v="7"/>
  </r>
  <r>
    <n v="596"/>
    <s v="DigitaliBook free library"/>
    <s v="We present digitaibook,com site which can become a free electronic library with your help,"/>
    <n v="3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300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30000"/>
    <n v="850"/>
    <x v="2"/>
    <x v="0"/>
    <s v="USD"/>
    <n v="1417737781"/>
    <n v="1415145781"/>
    <b v="0"/>
    <n v="7"/>
    <b v="0"/>
    <x v="7"/>
    <n v="3"/>
    <n v="121.43"/>
    <x v="2"/>
    <x v="7"/>
  </r>
  <r>
    <n v="599"/>
    <s v="Mail 4 Jail"/>
    <s v="We send care packages to incarcerated individuals throughout the country that include specific items hand picked by the sender."/>
    <n v="3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30000"/>
    <n v="100"/>
    <x v="1"/>
    <x v="0"/>
    <s v="USD"/>
    <n v="1431198562"/>
    <n v="1426014562"/>
    <b v="0"/>
    <n v="1"/>
    <b v="0"/>
    <x v="7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x v="5"/>
    <s v="CAD"/>
    <n v="1419626139"/>
    <n v="1417034139"/>
    <b v="0"/>
    <n v="6"/>
    <b v="0"/>
    <x v="7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x v="0"/>
    <s v="USD"/>
    <n v="1408029623"/>
    <n v="1405437623"/>
    <b v="0"/>
    <n v="13"/>
    <b v="0"/>
    <x v="7"/>
    <n v="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30000"/>
    <n v="131"/>
    <x v="1"/>
    <x v="0"/>
    <s v="USD"/>
    <n v="1440318908"/>
    <n v="1436430908"/>
    <b v="0"/>
    <n v="8"/>
    <b v="0"/>
    <x v="7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x v="0"/>
    <s v="USD"/>
    <n v="1434405980"/>
    <n v="1431813980"/>
    <b v="0"/>
    <n v="5"/>
    <b v="0"/>
    <x v="7"/>
    <n v="5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x v="7"/>
    <n v="0"/>
    <n v="5"/>
    <x v="2"/>
    <x v="7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3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x v="0"/>
    <s v="USD"/>
    <n v="1443675540"/>
    <n v="1441022120"/>
    <b v="0"/>
    <n v="121"/>
    <b v="0"/>
    <x v="7"/>
    <n v="4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x v="1"/>
    <s v="GBP"/>
    <n v="1431072843"/>
    <n v="1427184843"/>
    <b v="0"/>
    <n v="3"/>
    <b v="0"/>
    <x v="7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300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3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x v="0"/>
    <s v="USD"/>
    <n v="1467398138"/>
    <n v="1465670138"/>
    <b v="0"/>
    <n v="9"/>
    <b v="0"/>
    <x v="7"/>
    <n v="1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30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x v="0"/>
    <s v="USD"/>
    <n v="1439644920"/>
    <n v="1436793939"/>
    <b v="0"/>
    <n v="39"/>
    <b v="0"/>
    <x v="7"/>
    <n v="14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x v="2"/>
    <s v="AUD"/>
    <n v="1463239108"/>
    <n v="1460647108"/>
    <b v="0"/>
    <n v="3"/>
    <b v="0"/>
    <x v="7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30000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30000"/>
    <n v="690"/>
    <x v="1"/>
    <x v="5"/>
    <s v="CAD"/>
    <n v="1464460329"/>
    <n v="1461954729"/>
    <b v="0"/>
    <n v="9"/>
    <b v="0"/>
    <x v="7"/>
    <n v="2"/>
    <n v="76.67"/>
    <x v="2"/>
    <x v="7"/>
  </r>
  <r>
    <n v="632"/>
    <s v="UniWherse.com - Bring students future (Canceled)"/>
    <s v="Our goal is to create a system, students can find universities that best match their interests."/>
    <n v="3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x v="0"/>
    <s v="USD"/>
    <n v="1466204400"/>
    <n v="1463469062"/>
    <b v="0"/>
    <n v="25"/>
    <b v="0"/>
    <x v="7"/>
    <n v="4"/>
    <n v="49.8"/>
    <x v="2"/>
    <x v="7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30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30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3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6"/>
    <s v="EUR"/>
    <n v="1480028400"/>
    <n v="1478685915"/>
    <b v="0"/>
    <n v="2"/>
    <b v="1"/>
    <x v="8"/>
    <n v="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x v="8"/>
    <n v="15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12"/>
    <s v="EUR"/>
    <n v="1439998674"/>
    <n v="1436888274"/>
    <b v="0"/>
    <n v="2174"/>
    <b v="1"/>
    <x v="8"/>
    <n v="974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x v="8"/>
    <n v="8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x v="8"/>
    <n v="250"/>
    <n v="73.489999999999995"/>
    <x v="2"/>
    <x v="8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x v="8"/>
    <n v="1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x v="8"/>
    <n v="4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5"/>
    <s v="CAD"/>
    <n v="1458235549"/>
    <n v="1455647149"/>
    <b v="0"/>
    <n v="17"/>
    <b v="1"/>
    <x v="8"/>
    <n v="7"/>
    <n v="125.94"/>
    <x v="2"/>
    <x v="8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x v="8"/>
    <n v="148"/>
    <n v="1644"/>
    <x v="2"/>
    <x v="8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x v="8"/>
    <n v="12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x v="8"/>
    <n v="6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x v="8"/>
    <n v="84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x v="8"/>
    <n v="1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x v="8"/>
    <n v="36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x v="8"/>
    <n v="111"/>
    <n v="31.66"/>
    <x v="2"/>
    <x v="8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x v="8"/>
    <n v="4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x v="8"/>
    <n v="38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x v="8"/>
    <n v="6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x v="8"/>
    <n v="108"/>
    <n v="109.34"/>
    <x v="2"/>
    <x v="8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x v="8"/>
    <n v="1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x v="0"/>
    <s v="USD"/>
    <n v="1415558879"/>
    <n v="1412963279"/>
    <b v="0"/>
    <n v="18"/>
    <b v="0"/>
    <x v="8"/>
    <n v="5"/>
    <n v="84.94"/>
    <x v="2"/>
    <x v="8"/>
  </r>
  <r>
    <n v="661"/>
    <s v="AirString"/>
    <s v="AirString keeps your AirPods from getting lost by keeping the pair together with a  durable and premium quality string."/>
    <n v="28000"/>
    <n v="95"/>
    <x v="2"/>
    <x v="0"/>
    <s v="USD"/>
    <n v="1477236559"/>
    <n v="1474644559"/>
    <b v="0"/>
    <n v="9"/>
    <b v="0"/>
    <x v="8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28000"/>
    <n v="156"/>
    <x v="2"/>
    <x v="0"/>
    <s v="USD"/>
    <n v="1421404247"/>
    <n v="1418812247"/>
    <b v="0"/>
    <n v="4"/>
    <b v="0"/>
    <x v="8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x v="8"/>
    <s v="DKK"/>
    <n v="1437250456"/>
    <n v="1434658456"/>
    <b v="0"/>
    <n v="7"/>
    <b v="0"/>
    <x v="8"/>
    <n v="3"/>
    <n v="100"/>
    <x v="2"/>
    <x v="8"/>
  </r>
  <r>
    <n v="664"/>
    <s v="Oregon Babyâ„¢ Diapers"/>
    <s v="Save Oregon Babyâ„¢ Diapers, a handmade business, run by awesome moms in Southern Oregon, from permanently closing!"/>
    <n v="27800"/>
    <n v="904"/>
    <x v="2"/>
    <x v="0"/>
    <s v="USD"/>
    <n v="1428940775"/>
    <n v="1426348775"/>
    <b v="0"/>
    <n v="29"/>
    <b v="0"/>
    <x v="8"/>
    <n v="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x v="0"/>
    <s v="USD"/>
    <n v="1484327061"/>
    <n v="1479143061"/>
    <b v="0"/>
    <n v="12"/>
    <b v="0"/>
    <x v="8"/>
    <n v="7"/>
    <n v="155.33000000000001"/>
    <x v="2"/>
    <x v="8"/>
  </r>
  <r>
    <n v="666"/>
    <s v="Ducky Diapers"/>
    <s v="Have you ever dreamed of having a pet duckling, but concerned about all the pooping, here is a a solution to help solve that issue."/>
    <n v="27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x v="13"/>
    <s v="EUR"/>
    <n v="1477731463"/>
    <n v="1474275463"/>
    <b v="0"/>
    <n v="28"/>
    <b v="0"/>
    <x v="8"/>
    <n v="19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x v="0"/>
    <s v="USD"/>
    <n v="1431374222"/>
    <n v="1427486222"/>
    <b v="0"/>
    <n v="25"/>
    <b v="0"/>
    <x v="8"/>
    <n v="3"/>
    <n v="27.36"/>
    <x v="2"/>
    <x v="8"/>
  </r>
  <r>
    <n v="669"/>
    <s v="Christian DiLusso Watches"/>
    <s v="Beautiful automatic watches, made for every moment._x000a_Sports, business, casual.....it fits every moment of your life."/>
    <n v="27000"/>
    <n v="43015"/>
    <x v="2"/>
    <x v="11"/>
    <s v="SEK"/>
    <n v="1467817258"/>
    <n v="1465225258"/>
    <b v="0"/>
    <n v="28"/>
    <b v="0"/>
    <x v="8"/>
    <n v="15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x v="13"/>
    <s v="EUR"/>
    <n v="1466323800"/>
    <n v="1463418120"/>
    <b v="0"/>
    <n v="310"/>
    <b v="0"/>
    <x v="8"/>
    <n v="9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x v="0"/>
    <s v="USD"/>
    <n v="1421208000"/>
    <n v="1418315852"/>
    <b v="0"/>
    <n v="15"/>
    <b v="0"/>
    <x v="8"/>
    <n v="4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x v="0"/>
    <s v="USD"/>
    <n v="1420088340"/>
    <n v="1417410964"/>
    <b v="0"/>
    <n v="215"/>
    <b v="0"/>
    <x v="8"/>
    <n v="4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x v="0"/>
    <s v="USD"/>
    <n v="1409602217"/>
    <n v="1405714217"/>
    <b v="0"/>
    <n v="3"/>
    <b v="0"/>
    <x v="8"/>
    <n v="1"/>
    <n v="68.33"/>
    <x v="2"/>
    <x v="8"/>
  </r>
  <r>
    <n v="674"/>
    <s v="Something To Wear For Hearing Sounds By Feeling Vibrations"/>
    <s v="Listen to sounds by feeling an array of vibrational patterns against your body."/>
    <n v="26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x v="0"/>
    <s v="USD"/>
    <n v="1420095540"/>
    <n v="1417558804"/>
    <b v="0"/>
    <n v="26"/>
    <b v="0"/>
    <x v="8"/>
    <n v="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x v="5"/>
    <s v="CAD"/>
    <n v="1423333581"/>
    <n v="1420741581"/>
    <b v="0"/>
    <n v="24"/>
    <b v="0"/>
    <x v="8"/>
    <n v="6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x v="13"/>
    <s v="EUR"/>
    <n v="1467106895"/>
    <n v="1463218895"/>
    <b v="0"/>
    <n v="96"/>
    <b v="0"/>
    <x v="8"/>
    <n v="5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x v="8"/>
    <n v="3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x v="0"/>
    <s v="USD"/>
    <n v="1410955331"/>
    <n v="1407931331"/>
    <b v="0"/>
    <n v="129"/>
    <b v="0"/>
    <x v="8"/>
    <n v="7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25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25000"/>
    <n v="23948"/>
    <x v="2"/>
    <x v="0"/>
    <s v="USD"/>
    <n v="1406257200"/>
    <n v="1403176891"/>
    <b v="0"/>
    <n v="135"/>
    <b v="0"/>
    <x v="8"/>
    <n v="9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x v="0"/>
    <s v="USD"/>
    <n v="1421095672"/>
    <n v="1417207672"/>
    <b v="0"/>
    <n v="10"/>
    <b v="0"/>
    <x v="8"/>
    <n v="2"/>
    <n v="55.3"/>
    <x v="2"/>
    <x v="8"/>
  </r>
  <r>
    <n v="686"/>
    <s v="Vivi di Cuore - Heart Rate Watch"/>
    <s v="La tua giornata sportiva monitorata nel tuo polso??!!!_x000a_Rendiamolo possibile... VIVI DI CUORE --- All MADE in ITALY"/>
    <n v="25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x v="14"/>
    <s v="MXN"/>
    <n v="1486317653"/>
    <n v="1481133653"/>
    <b v="0"/>
    <n v="6"/>
    <b v="0"/>
    <x v="8"/>
    <n v="1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x v="0"/>
    <s v="USD"/>
    <n v="1444876253"/>
    <n v="1442284253"/>
    <b v="0"/>
    <n v="36"/>
    <b v="0"/>
    <x v="8"/>
    <n v="5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x v="0"/>
    <s v="USD"/>
    <n v="1481173140"/>
    <n v="1478016097"/>
    <b v="0"/>
    <n v="336"/>
    <b v="0"/>
    <x v="8"/>
    <n v="461"/>
    <n v="343.15"/>
    <x v="2"/>
    <x v="8"/>
  </r>
  <r>
    <n v="690"/>
    <s v="BLOXSHIELD"/>
    <s v="A radiation shield for your fitness tracker, smartwatch or other wearable smart device"/>
    <n v="25000"/>
    <n v="2468"/>
    <x v="2"/>
    <x v="0"/>
    <s v="USD"/>
    <n v="1473400800"/>
    <n v="1469718841"/>
    <b v="0"/>
    <n v="34"/>
    <b v="0"/>
    <x v="8"/>
    <n v="1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x v="1"/>
    <s v="GBP"/>
    <n v="1482397263"/>
    <n v="1479805263"/>
    <b v="0"/>
    <n v="201"/>
    <b v="0"/>
    <x v="8"/>
    <n v="5"/>
    <n v="6.5"/>
    <x v="2"/>
    <x v="8"/>
  </r>
  <r>
    <n v="693"/>
    <s v="Prana: Wearable for Breathing and Posture"/>
    <s v="Prana is the first wearable combining breath and posture tracking to make your sitting time count."/>
    <n v="25000"/>
    <n v="35338"/>
    <x v="2"/>
    <x v="0"/>
    <s v="USD"/>
    <n v="1430421827"/>
    <n v="1427829827"/>
    <b v="0"/>
    <n v="296"/>
    <b v="0"/>
    <x v="8"/>
    <n v="141"/>
    <n v="119.39"/>
    <x v="2"/>
    <x v="8"/>
  </r>
  <r>
    <n v="694"/>
    <s v="Airlock bike helmet"/>
    <s v="You can control how much air enters the helmet by opening or closing the vents. This is very useful in bad weather, or for competition."/>
    <n v="25000"/>
    <n v="590"/>
    <x v="2"/>
    <x v="0"/>
    <s v="USD"/>
    <n v="1485964559"/>
    <n v="1483372559"/>
    <b v="0"/>
    <n v="7"/>
    <b v="0"/>
    <x v="8"/>
    <n v="2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x v="0"/>
    <s v="USD"/>
    <n v="1414758620"/>
    <n v="1412166620"/>
    <b v="0"/>
    <n v="7"/>
    <b v="0"/>
    <x v="8"/>
    <n v="3"/>
    <n v="90.86"/>
    <x v="2"/>
    <x v="8"/>
  </r>
  <r>
    <n v="696"/>
    <s v="trustee"/>
    <s v="Show your fidelity by wearing the Trustee rings! Show where you are (at)!"/>
    <n v="2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x v="12"/>
    <s v="EUR"/>
    <n v="1454502789"/>
    <n v="1453206789"/>
    <b v="0"/>
    <n v="114"/>
    <b v="0"/>
    <x v="8"/>
    <n v="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x v="0"/>
    <s v="USD"/>
    <n v="1411005600"/>
    <n v="1408141245"/>
    <b v="0"/>
    <n v="29"/>
    <b v="0"/>
    <x v="8"/>
    <n v="62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x v="0"/>
    <s v="USD"/>
    <n v="1385136000"/>
    <n v="1381923548"/>
    <b v="0"/>
    <n v="890"/>
    <b v="0"/>
    <x v="8"/>
    <n v="42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x v="3"/>
    <s v="EUR"/>
    <n v="1484065881"/>
    <n v="1481473881"/>
    <b v="0"/>
    <n v="31"/>
    <b v="0"/>
    <x v="8"/>
    <n v="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x v="1"/>
    <s v="GBP"/>
    <n v="1406130880"/>
    <n v="1403538880"/>
    <b v="0"/>
    <n v="21"/>
    <b v="0"/>
    <x v="8"/>
    <n v="24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x v="0"/>
    <s v="USD"/>
    <n v="1480011987"/>
    <n v="1477416387"/>
    <b v="0"/>
    <n v="37"/>
    <b v="0"/>
    <x v="8"/>
    <n v="1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x v="0"/>
    <s v="USD"/>
    <n v="1485905520"/>
    <n v="1481150949"/>
    <b v="0"/>
    <n v="7"/>
    <b v="0"/>
    <x v="8"/>
    <n v="3"/>
    <n v="119.57"/>
    <x v="2"/>
    <x v="8"/>
  </r>
  <r>
    <n v="704"/>
    <s v="ZNITCH- The Evolution in Helmet Safety"/>
    <s v="Turn you helmet into the safest helmet and don't worry about a thing,you will always have the right fit!!"/>
    <n v="25000"/>
    <n v="481"/>
    <x v="2"/>
    <x v="5"/>
    <s v="CAD"/>
    <n v="1487565468"/>
    <n v="1482381468"/>
    <b v="0"/>
    <n v="4"/>
    <b v="0"/>
    <x v="8"/>
    <n v="2"/>
    <n v="120.25"/>
    <x v="2"/>
    <x v="8"/>
  </r>
  <r>
    <n v="705"/>
    <s v="SomnoScope"/>
    <s v="The closest thing ever to the Holy Grail of wearables technology"/>
    <n v="25000"/>
    <n v="977"/>
    <x v="2"/>
    <x v="9"/>
    <s v="EUR"/>
    <n v="1484999278"/>
    <n v="1482407278"/>
    <b v="0"/>
    <n v="5"/>
    <b v="0"/>
    <x v="8"/>
    <n v="4"/>
    <n v="195.4"/>
    <x v="2"/>
    <x v="8"/>
  </r>
  <r>
    <n v="706"/>
    <s v="Driver Alert System"/>
    <s v="Driver Alert System es un sistema de seguridad para el conductor, que le avisa en caso de perder la posicion vertical mientras conduce."/>
    <n v="25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x v="1"/>
    <s v="GBP"/>
    <n v="1483286127"/>
    <n v="1479830127"/>
    <b v="0"/>
    <n v="456"/>
    <b v="0"/>
    <x v="8"/>
    <n v="21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x v="8"/>
    <n v="35"/>
    <n v="23.95"/>
    <x v="2"/>
    <x v="8"/>
  </r>
  <r>
    <n v="709"/>
    <s v="lumiglove"/>
    <s v="A &quot;handheld&quot; light, which eases the way you illuminate objects and/or paths."/>
    <n v="2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250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25000"/>
    <n v="33791"/>
    <x v="2"/>
    <x v="9"/>
    <s v="EUR"/>
    <n v="1481716868"/>
    <n v="1478257268"/>
    <b v="0"/>
    <n v="338"/>
    <b v="0"/>
    <x v="8"/>
    <n v="135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25000"/>
    <n v="2249"/>
    <x v="2"/>
    <x v="0"/>
    <s v="USD"/>
    <n v="1488308082"/>
    <n v="1483124082"/>
    <b v="0"/>
    <n v="28"/>
    <b v="0"/>
    <x v="8"/>
    <n v="9"/>
    <n v="80.319999999999993"/>
    <x v="2"/>
    <x v="8"/>
  </r>
  <r>
    <n v="715"/>
    <s v="Mouse^3"/>
    <s v="Mouse^3 is the next generation of input devices. With cursor control and customized gesture recognition, its applications are endless!"/>
    <n v="25000"/>
    <n v="1389"/>
    <x v="2"/>
    <x v="0"/>
    <s v="USD"/>
    <n v="1446693040"/>
    <n v="1443233440"/>
    <b v="0"/>
    <n v="12"/>
    <b v="0"/>
    <x v="8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25000"/>
    <n v="715"/>
    <x v="2"/>
    <x v="0"/>
    <s v="USD"/>
    <n v="1417392000"/>
    <n v="1414511307"/>
    <b v="0"/>
    <n v="16"/>
    <b v="0"/>
    <x v="8"/>
    <n v="3"/>
    <n v="44.69"/>
    <x v="2"/>
    <x v="8"/>
  </r>
  <r>
    <n v="717"/>
    <s v="cool air belt"/>
    <s v="Cool air flowing under clothing keeps you cool."/>
    <n v="25000"/>
    <n v="305"/>
    <x v="2"/>
    <x v="0"/>
    <s v="USD"/>
    <n v="1409949002"/>
    <n v="1407357002"/>
    <b v="0"/>
    <n v="4"/>
    <b v="0"/>
    <x v="8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25000"/>
    <n v="90"/>
    <x v="2"/>
    <x v="0"/>
    <s v="USD"/>
    <n v="1487397540"/>
    <n v="1484684247"/>
    <b v="0"/>
    <n v="4"/>
    <b v="0"/>
    <x v="8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x v="9"/>
    <n v="1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9"/>
    <n v="40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x v="9"/>
    <n v="2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x v="9"/>
    <n v="30"/>
    <n v="51.63"/>
    <x v="3"/>
    <x v="9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x v="9"/>
    <n v="8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x v="9"/>
    <n v="10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x v="9"/>
    <n v="22"/>
    <n v="36.53"/>
    <x v="3"/>
    <x v="9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x v="9"/>
    <n v="32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x v="9"/>
    <n v="21"/>
    <n v="43.55"/>
    <x v="3"/>
    <x v="9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x v="9"/>
    <n v="106"/>
    <n v="99.77"/>
    <x v="3"/>
    <x v="9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x v="9"/>
    <n v="25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x v="9"/>
    <n v="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x v="9"/>
    <n v="12"/>
    <n v="17.82"/>
    <x v="3"/>
    <x v="9"/>
  </r>
  <r>
    <n v="734"/>
    <s v="Sideswiped"/>
    <s v="Sideswiped is my story of growing in and trusting God through the mess and mysteries of life."/>
    <n v="25000"/>
    <n v="10670"/>
    <x v="0"/>
    <x v="5"/>
    <s v="CAD"/>
    <n v="1431147600"/>
    <n v="1428465420"/>
    <b v="0"/>
    <n v="57"/>
    <b v="1"/>
    <x v="9"/>
    <n v="4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x v="9"/>
    <n v="2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x v="9"/>
    <n v="4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x v="9"/>
    <n v="24"/>
    <n v="56.67"/>
    <x v="3"/>
    <x v="9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x v="9"/>
    <n v="6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9"/>
    <n v="3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x v="9"/>
    <n v="13"/>
    <n v="169.58"/>
    <x v="3"/>
    <x v="9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x v="9"/>
    <n v="5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x v="9"/>
    <n v="6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x v="9"/>
    <n v="3"/>
    <n v="54.27"/>
    <x v="3"/>
    <x v="9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x v="9"/>
    <n v="20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x v="9"/>
    <n v="16"/>
    <n v="53.73"/>
    <x v="3"/>
    <x v="9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x v="9"/>
    <n v="13"/>
    <n v="34.21"/>
    <x v="3"/>
    <x v="9"/>
  </r>
  <r>
    <n v="747"/>
    <s v="Trash is Treasure"/>
    <s v="My creations are born in different cultural environment around the globe with Â« what is already there Â» and act as a social impulse"/>
    <n v="25000"/>
    <n v="7003"/>
    <x v="0"/>
    <x v="9"/>
    <s v="EUR"/>
    <n v="1421319240"/>
    <n v="1418649019"/>
    <b v="0"/>
    <n v="55"/>
    <b v="1"/>
    <x v="9"/>
    <n v="2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x v="9"/>
    <n v="8"/>
    <n v="45.57"/>
    <x v="3"/>
    <x v="9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x v="9"/>
    <n v="42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x v="9"/>
    <n v="1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x v="9"/>
    <n v="1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2"/>
    <s v="AUD"/>
    <n v="1476615600"/>
    <n v="1474884417"/>
    <b v="0"/>
    <n v="105"/>
    <b v="1"/>
    <x v="9"/>
    <n v="2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x v="9"/>
    <n v="5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x v="9"/>
    <n v="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x v="9"/>
    <n v="10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x v="9"/>
    <n v="3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x v="9"/>
    <n v="2"/>
    <n v="33.06"/>
    <x v="3"/>
    <x v="9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x v="9"/>
    <n v="10"/>
    <n v="134.21"/>
    <x v="3"/>
    <x v="9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x v="9"/>
    <n v="20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25000"/>
    <n v="235"/>
    <x v="2"/>
    <x v="0"/>
    <s v="USD"/>
    <n v="1391364126"/>
    <n v="1388772126"/>
    <b v="0"/>
    <n v="6"/>
    <b v="0"/>
    <x v="10"/>
    <n v="1"/>
    <n v="39.17"/>
    <x v="3"/>
    <x v="10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25000"/>
    <n v="2521"/>
    <x v="2"/>
    <x v="0"/>
    <s v="USD"/>
    <n v="1413723684"/>
    <n v="1411131684"/>
    <b v="0"/>
    <n v="44"/>
    <b v="0"/>
    <x v="10"/>
    <n v="1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x v="0"/>
    <s v="USD"/>
    <n v="1432178810"/>
    <n v="1429586810"/>
    <b v="0"/>
    <n v="3"/>
    <b v="0"/>
    <x v="10"/>
    <n v="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x v="0"/>
    <s v="USD"/>
    <n v="1388102094"/>
    <n v="1385510094"/>
    <b v="0"/>
    <n v="52"/>
    <b v="0"/>
    <x v="10"/>
    <n v="7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25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x v="0"/>
    <s v="USD"/>
    <n v="1257047940"/>
    <n v="1252718519"/>
    <b v="0"/>
    <n v="1"/>
    <b v="0"/>
    <x v="10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25000"/>
    <n v="32"/>
    <x v="2"/>
    <x v="1"/>
    <s v="GBP"/>
    <n v="1431298860"/>
    <n v="1428341985"/>
    <b v="0"/>
    <n v="2"/>
    <b v="0"/>
    <x v="10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x v="0"/>
    <s v="USD"/>
    <n v="1393181018"/>
    <n v="1390589018"/>
    <b v="0"/>
    <n v="9"/>
    <b v="0"/>
    <x v="10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25000"/>
    <n v="170"/>
    <x v="2"/>
    <x v="0"/>
    <s v="USD"/>
    <n v="1323998795"/>
    <n v="1321406795"/>
    <b v="0"/>
    <n v="5"/>
    <b v="0"/>
    <x v="10"/>
    <n v="1"/>
    <n v="34"/>
    <x v="3"/>
    <x v="10"/>
  </r>
  <r>
    <n v="776"/>
    <s v="Run Ragged"/>
    <s v="Would anything change if women were in charge? Book Clubs, readers, and critics herald the latest by award-winning author, Aguila."/>
    <n v="25000"/>
    <n v="3598"/>
    <x v="2"/>
    <x v="0"/>
    <s v="USD"/>
    <n v="1444539600"/>
    <n v="1441297645"/>
    <b v="0"/>
    <n v="57"/>
    <b v="0"/>
    <x v="10"/>
    <n v="1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x v="0"/>
    <s v="USD"/>
    <n v="1375313577"/>
    <n v="1372721577"/>
    <b v="0"/>
    <n v="3"/>
    <b v="0"/>
    <x v="10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250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x v="0"/>
    <s v="USD"/>
    <n v="1287115200"/>
    <n v="1284567905"/>
    <b v="0"/>
    <n v="6"/>
    <b v="0"/>
    <x v="10"/>
    <n v="2"/>
    <n v="66.67"/>
    <x v="3"/>
    <x v="10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x v="11"/>
    <n v="4"/>
    <n v="38.520000000000003"/>
    <x v="4"/>
    <x v="11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x v="11"/>
    <n v="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x v="11"/>
    <n v="3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x v="11"/>
    <n v="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x v="11"/>
    <n v="4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x v="11"/>
    <n v="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x v="11"/>
    <n v="29"/>
    <n v="162.27000000000001"/>
    <x v="4"/>
    <x v="11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x v="11"/>
    <n v="5"/>
    <n v="80.59"/>
    <x v="4"/>
    <x v="11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x v="11"/>
    <n v="8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x v="11"/>
    <n v="7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x v="11"/>
    <n v="58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x v="11"/>
    <n v="32"/>
    <n v="60.86"/>
    <x v="4"/>
    <x v="11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x v="11"/>
    <n v="1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x v="11"/>
    <n v="12"/>
    <n v="88.33"/>
    <x v="4"/>
    <x v="11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x v="11"/>
    <n v="3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x v="11"/>
    <n v="65"/>
    <n v="85.05"/>
    <x v="4"/>
    <x v="11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x v="11"/>
    <n v="42"/>
    <n v="112.61"/>
    <x v="4"/>
    <x v="11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x v="11"/>
    <n v="1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x v="11"/>
    <n v="17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x v="11"/>
    <n v="22"/>
    <n v="178.61"/>
    <x v="4"/>
    <x v="11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x v="11"/>
    <n v="10"/>
    <n v="40.75"/>
    <x v="4"/>
    <x v="11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x v="11"/>
    <n v="1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x v="11"/>
    <n v="26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x v="11"/>
    <n v="12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x v="11"/>
    <n v="24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x v="11"/>
    <n v="14"/>
    <n v="58.33"/>
    <x v="4"/>
    <x v="11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x v="11"/>
    <n v="37"/>
    <n v="117.68"/>
    <x v="4"/>
    <x v="11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x v="11"/>
    <n v="19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5"/>
    <s v="CAD"/>
    <n v="1419224340"/>
    <n v="1416363886"/>
    <b v="0"/>
    <n v="43"/>
    <b v="1"/>
    <x v="11"/>
    <n v="20"/>
    <n v="104.65"/>
    <x v="4"/>
    <x v="11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x v="11"/>
    <n v="1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x v="11"/>
    <n v="7"/>
    <n v="58.33"/>
    <x v="4"/>
    <x v="11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x v="11"/>
    <n v="5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x v="11"/>
    <n v="4"/>
    <n v="27.61"/>
    <x v="4"/>
    <x v="11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x v="11"/>
    <n v="1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x v="11"/>
    <n v="6"/>
    <n v="45.46"/>
    <x v="4"/>
    <x v="11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x v="11"/>
    <n v="19"/>
    <n v="99.53"/>
    <x v="4"/>
    <x v="11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x v="11"/>
    <n v="37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x v="11"/>
    <n v="9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x v="11"/>
    <n v="2"/>
    <n v="28.68"/>
    <x v="4"/>
    <x v="11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x v="11"/>
    <n v="2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x v="11"/>
    <n v="12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x v="11"/>
    <n v="79"/>
    <n v="224.13"/>
    <x v="4"/>
    <x v="11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x v="11"/>
    <n v="17"/>
    <n v="51.81"/>
    <x v="4"/>
    <x v="11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x v="11"/>
    <n v="7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x v="11"/>
    <n v="10"/>
    <n v="39.82"/>
    <x v="4"/>
    <x v="11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x v="11"/>
    <n v="60"/>
    <n v="126.81"/>
    <x v="4"/>
    <x v="11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x v="11"/>
    <n v="28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x v="11"/>
    <n v="2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x v="11"/>
    <n v="7"/>
    <n v="36.61"/>
    <x v="4"/>
    <x v="11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x v="11"/>
    <n v="3"/>
    <n v="32.5"/>
    <x v="4"/>
    <x v="11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x v="11"/>
    <n v="10"/>
    <n v="60.66"/>
    <x v="4"/>
    <x v="11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x v="11"/>
    <n v="18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x v="11"/>
    <n v="75"/>
    <n v="97.99"/>
    <x v="4"/>
    <x v="11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x v="11"/>
    <n v="3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11"/>
    <n v="3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x v="11"/>
    <n v="12"/>
    <n v="58.63"/>
    <x v="4"/>
    <x v="11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x v="11"/>
    <n v="25"/>
    <n v="109.71"/>
    <x v="4"/>
    <x v="11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x v="11"/>
    <n v="15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x v="11"/>
    <n v="15"/>
    <n v="47.67"/>
    <x v="4"/>
    <x v="11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x v="11"/>
    <n v="29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x v="12"/>
    <n v="6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x v="12"/>
    <n v="25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5"/>
    <s v="CAD"/>
    <n v="1381723140"/>
    <n v="1378735983"/>
    <b v="1"/>
    <n v="39"/>
    <b v="1"/>
    <x v="12"/>
    <n v="1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12"/>
    <n v="40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x v="12"/>
    <n v="29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x v="12"/>
    <n v="30"/>
    <n v="34.01"/>
    <x v="4"/>
    <x v="12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x v="12"/>
    <n v="7"/>
    <n v="28.55"/>
    <x v="4"/>
    <x v="12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x v="12"/>
    <n v="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x v="12"/>
    <n v="24"/>
    <n v="41.7"/>
    <x v="4"/>
    <x v="12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x v="12"/>
    <n v="31"/>
    <n v="46.67"/>
    <x v="4"/>
    <x v="12"/>
  </r>
  <r>
    <n v="851"/>
    <s v="M.F.Crew, 1er Album &quot;First Ride&quot;"/>
    <s v="Salut, nous c'est M.F.Crew, on a besoin de vous pour produire notre premier album &quot;First Ride&quot; ! :)"/>
    <n v="20000"/>
    <n v="2609"/>
    <x v="0"/>
    <x v="6"/>
    <s v="EUR"/>
    <n v="1469994300"/>
    <n v="1464815253"/>
    <b v="0"/>
    <n v="70"/>
    <b v="1"/>
    <x v="12"/>
    <n v="13"/>
    <n v="37.270000000000003"/>
    <x v="4"/>
    <x v="12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x v="12"/>
    <n v="18"/>
    <n v="59.26"/>
    <x v="4"/>
    <x v="12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x v="12"/>
    <n v="2"/>
    <n v="30"/>
    <x v="4"/>
    <x v="12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x v="12"/>
    <n v="164"/>
    <n v="65.86"/>
    <x v="4"/>
    <x v="12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x v="12"/>
    <n v="8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12"/>
    <s v="EUR"/>
    <n v="1477422000"/>
    <n v="1472282956"/>
    <b v="0"/>
    <n v="28"/>
    <b v="1"/>
    <x v="12"/>
    <n v="3"/>
    <n v="19.46"/>
    <x v="4"/>
    <x v="12"/>
  </r>
  <r>
    <n v="857"/>
    <s v="A Reason To Breathe - DEBUT ALBUM"/>
    <s v="Modern Post-Hardcore/Electro music (Hardstyle, EDM, Trap, Dubstep, Dembow, House)."/>
    <n v="20000"/>
    <n v="1200"/>
    <x v="0"/>
    <x v="3"/>
    <s v="EUR"/>
    <n v="1448463431"/>
    <n v="1444831031"/>
    <b v="0"/>
    <n v="24"/>
    <b v="1"/>
    <x v="12"/>
    <n v="6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x v="12"/>
    <n v="9"/>
    <n v="22.74"/>
    <x v="4"/>
    <x v="12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x v="12"/>
    <n v="2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x v="0"/>
    <s v="USD"/>
    <n v="1385123713"/>
    <n v="1382528113"/>
    <b v="0"/>
    <n v="48"/>
    <b v="0"/>
    <x v="13"/>
    <n v="1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x v="0"/>
    <s v="USD"/>
    <n v="1474067404"/>
    <n v="1471475404"/>
    <b v="0"/>
    <n v="2"/>
    <b v="0"/>
    <x v="13"/>
    <n v="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x v="1"/>
    <s v="GBP"/>
    <n v="1384179548"/>
    <n v="1381583948"/>
    <b v="0"/>
    <n v="4"/>
    <b v="0"/>
    <x v="13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0"/>
    <n v="90"/>
    <x v="2"/>
    <x v="0"/>
    <s v="USD"/>
    <n v="1329014966"/>
    <n v="1326422966"/>
    <b v="0"/>
    <n v="5"/>
    <b v="0"/>
    <x v="13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x v="0"/>
    <s v="USD"/>
    <n v="1381917540"/>
    <n v="1379990038"/>
    <b v="0"/>
    <n v="79"/>
    <b v="0"/>
    <x v="13"/>
    <n v="1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x v="0"/>
    <s v="USD"/>
    <n v="1358361197"/>
    <n v="1353177197"/>
    <b v="0"/>
    <n v="2"/>
    <b v="0"/>
    <x v="13"/>
    <n v="0"/>
    <n v="22.5"/>
    <x v="4"/>
    <x v="13"/>
  </r>
  <r>
    <n v="866"/>
    <s v="California Dreamin' Tour 2015"/>
    <s v="Drivetime heads to Cali for summer tour supported by @Smoothjazz.com &amp; @JJZPhilly  #Spaghettini #The Roxy"/>
    <n v="20000"/>
    <n v="640"/>
    <x v="2"/>
    <x v="0"/>
    <s v="USD"/>
    <n v="1425136200"/>
    <n v="1421853518"/>
    <b v="0"/>
    <n v="11"/>
    <b v="0"/>
    <x v="13"/>
    <n v="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x v="0"/>
    <s v="USD"/>
    <n v="1259643540"/>
    <n v="1254450706"/>
    <b v="0"/>
    <n v="11"/>
    <b v="0"/>
    <x v="13"/>
    <n v="6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x v="0"/>
    <s v="USD"/>
    <n v="1365448657"/>
    <n v="1362860257"/>
    <b v="0"/>
    <n v="3"/>
    <b v="0"/>
    <x v="13"/>
    <n v="5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x v="0"/>
    <s v="USD"/>
    <n v="1385735295"/>
    <n v="1383139695"/>
    <b v="0"/>
    <n v="12"/>
    <b v="0"/>
    <x v="13"/>
    <n v="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x v="0"/>
    <s v="USD"/>
    <n v="1299786527"/>
    <n v="1295898527"/>
    <b v="0"/>
    <n v="2"/>
    <b v="0"/>
    <x v="13"/>
    <n v="0"/>
    <n v="32.5"/>
    <x v="4"/>
    <x v="13"/>
  </r>
  <r>
    <n v="873"/>
    <s v="The Dreamer-An Original Jazz CD"/>
    <s v="Fall in love with &quot;The Dreamer&quot;, new original music from trumpeter Freddie Dunn!"/>
    <n v="20000"/>
    <n v="45"/>
    <x v="2"/>
    <x v="0"/>
    <s v="USD"/>
    <n v="1352610040"/>
    <n v="1349150440"/>
    <b v="0"/>
    <n v="5"/>
    <b v="0"/>
    <x v="13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x v="0"/>
    <s v="USD"/>
    <n v="1367676034"/>
    <n v="1365084034"/>
    <b v="0"/>
    <n v="21"/>
    <b v="0"/>
    <x v="13"/>
    <n v="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20000"/>
    <n v="1286"/>
    <x v="2"/>
    <x v="1"/>
    <s v="GBP"/>
    <n v="1359978927"/>
    <n v="1357127727"/>
    <b v="0"/>
    <n v="45"/>
    <b v="0"/>
    <x v="13"/>
    <n v="6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x v="0"/>
    <s v="USD"/>
    <n v="1387479360"/>
    <n v="1384887360"/>
    <b v="0"/>
    <n v="29"/>
    <b v="0"/>
    <x v="13"/>
    <n v="7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20000"/>
    <n v="65"/>
    <x v="2"/>
    <x v="0"/>
    <s v="USD"/>
    <n v="1293082524"/>
    <n v="1290490524"/>
    <b v="0"/>
    <n v="2"/>
    <b v="0"/>
    <x v="13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x v="0"/>
    <s v="USD"/>
    <n v="1338321305"/>
    <n v="1336506905"/>
    <b v="0"/>
    <n v="30"/>
    <b v="0"/>
    <x v="13"/>
    <n v="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x v="0"/>
    <s v="USD"/>
    <n v="1351582938"/>
    <n v="1348731738"/>
    <b v="0"/>
    <n v="8"/>
    <b v="0"/>
    <x v="14"/>
    <n v="1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x v="0"/>
    <s v="USD"/>
    <n v="1326520886"/>
    <n v="1322632886"/>
    <b v="0"/>
    <n v="1"/>
    <b v="0"/>
    <x v="14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x v="0"/>
    <s v="USD"/>
    <n v="1315341550"/>
    <n v="1312490350"/>
    <b v="0"/>
    <n v="14"/>
    <b v="0"/>
    <x v="14"/>
    <n v="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20000"/>
    <n v="2001"/>
    <x v="2"/>
    <x v="0"/>
    <s v="USD"/>
    <n v="1456957635"/>
    <n v="1451773635"/>
    <b v="0"/>
    <n v="24"/>
    <b v="0"/>
    <x v="14"/>
    <n v="10"/>
    <n v="83.38"/>
    <x v="4"/>
    <x v="14"/>
  </r>
  <r>
    <n v="884"/>
    <s v="Angwish &quot;I Wanna Be Your Monkey&quot; Music Video"/>
    <s v="We need to hire an animal trainer to have a chimpanzee actor perform in our music video with us!"/>
    <n v="20000"/>
    <n v="20"/>
    <x v="2"/>
    <x v="0"/>
    <s v="USD"/>
    <n v="1336789860"/>
    <n v="1331666146"/>
    <b v="0"/>
    <n v="2"/>
    <b v="0"/>
    <x v="14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x v="0"/>
    <s v="USD"/>
    <n v="1483137311"/>
    <n v="1481322911"/>
    <b v="0"/>
    <n v="21"/>
    <b v="0"/>
    <x v="14"/>
    <n v="4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x v="0"/>
    <s v="USD"/>
    <n v="1473972813"/>
    <n v="1471812813"/>
    <b v="0"/>
    <n v="7"/>
    <b v="0"/>
    <x v="14"/>
    <n v="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20000"/>
    <n v="72"/>
    <x v="2"/>
    <x v="0"/>
    <s v="USD"/>
    <n v="1314856800"/>
    <n v="1311789885"/>
    <b v="0"/>
    <n v="4"/>
    <b v="0"/>
    <x v="14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x v="0"/>
    <s v="USD"/>
    <n v="1412534943"/>
    <n v="1409942943"/>
    <b v="0"/>
    <n v="32"/>
    <b v="0"/>
    <x v="14"/>
    <n v="1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x v="0"/>
    <s v="USD"/>
    <n v="1385055979"/>
    <n v="1382460379"/>
    <b v="0"/>
    <n v="4"/>
    <b v="0"/>
    <x v="14"/>
    <n v="1"/>
    <n v="31.25"/>
    <x v="4"/>
    <x v="14"/>
  </r>
  <r>
    <n v="891"/>
    <s v="Den-Mate: New EP and Tour"/>
    <s v="Along with a new EP production and release, it's time to bring Den-Mate, LIVE, to a location near you - East Coast and Beyond!"/>
    <n v="20000"/>
    <n v="260"/>
    <x v="2"/>
    <x v="0"/>
    <s v="USD"/>
    <n v="1408581930"/>
    <n v="1405989930"/>
    <b v="0"/>
    <n v="9"/>
    <b v="0"/>
    <x v="14"/>
    <n v="1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x v="0"/>
    <s v="USD"/>
    <n v="1280635200"/>
    <n v="1273121283"/>
    <b v="0"/>
    <n v="17"/>
    <b v="0"/>
    <x v="14"/>
    <n v="12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0"/>
    <n v="200"/>
    <x v="2"/>
    <x v="0"/>
    <s v="USD"/>
    <n v="1427920363"/>
    <n v="1425331963"/>
    <b v="0"/>
    <n v="5"/>
    <b v="0"/>
    <x v="14"/>
    <n v="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x v="0"/>
    <s v="USD"/>
    <n v="1287975829"/>
    <n v="1284087829"/>
    <b v="0"/>
    <n v="7"/>
    <b v="0"/>
    <x v="14"/>
    <n v="1"/>
    <n v="27.86"/>
    <x v="4"/>
    <x v="14"/>
  </r>
  <r>
    <n v="896"/>
    <s v="Hardsoul Poets New Album!"/>
    <s v="The people have spoken...the stars have aligned...Hardsoul Poets are making a new record and we want our fans on the front lines."/>
    <n v="20000"/>
    <n v="3200"/>
    <x v="2"/>
    <x v="0"/>
    <s v="USD"/>
    <n v="1440734400"/>
    <n v="1438549026"/>
    <b v="0"/>
    <n v="72"/>
    <b v="0"/>
    <x v="14"/>
    <n v="16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0000"/>
    <n v="70"/>
    <x v="2"/>
    <x v="0"/>
    <s v="USD"/>
    <n v="1326651110"/>
    <n v="1322763110"/>
    <b v="0"/>
    <n v="2"/>
    <b v="0"/>
    <x v="14"/>
    <n v="0"/>
    <n v="35"/>
    <x v="4"/>
    <x v="14"/>
  </r>
  <r>
    <n v="899"/>
    <s v="Lets get 48/14 pressed!!!"/>
    <s v="Lets get 48/14 pressed and in your cd players,ipods,blogs, and facebook status'. Lets get it everywhere!"/>
    <n v="20000"/>
    <n v="280"/>
    <x v="2"/>
    <x v="0"/>
    <s v="USD"/>
    <n v="1306549362"/>
    <n v="1302661362"/>
    <b v="0"/>
    <n v="8"/>
    <b v="0"/>
    <x v="14"/>
    <n v="1"/>
    <n v="35"/>
    <x v="4"/>
    <x v="14"/>
  </r>
  <r>
    <n v="900"/>
    <s v="Project Revive: Protecting the Creative Impulse"/>
    <s v="With Project Revive, I aim to protect and nurture the creative impulse through music."/>
    <n v="20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2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20000"/>
    <n v="160"/>
    <x v="2"/>
    <x v="0"/>
    <s v="USD"/>
    <n v="1348367100"/>
    <n v="1346180780"/>
    <b v="0"/>
    <n v="4"/>
    <b v="0"/>
    <x v="13"/>
    <n v="1"/>
    <n v="40"/>
    <x v="4"/>
    <x v="13"/>
  </r>
  <r>
    <n v="904"/>
    <s v="The Woodlands Jazz Fest"/>
    <s v="Support the preservation of Jazz and help us become a national Jazz Festival with the best music, food, and fun for all ages!"/>
    <n v="20000"/>
    <n v="151"/>
    <x v="2"/>
    <x v="0"/>
    <s v="USD"/>
    <n v="1451786137"/>
    <n v="1449194137"/>
    <b v="0"/>
    <n v="3"/>
    <b v="0"/>
    <x v="13"/>
    <n v="1"/>
    <n v="50.33"/>
    <x v="4"/>
    <x v="13"/>
  </r>
  <r>
    <n v="905"/>
    <s v="Jazz For Everyone!"/>
    <s v="Working hard to get into the studio to record, produce, and edit my break out CD. I hope to realize my vision!"/>
    <n v="20000"/>
    <n v="196"/>
    <x v="2"/>
    <x v="0"/>
    <s v="USD"/>
    <n v="1295847926"/>
    <n v="1290663926"/>
    <b v="0"/>
    <n v="6"/>
    <b v="0"/>
    <x v="13"/>
    <n v="1"/>
    <n v="32.67"/>
    <x v="4"/>
    <x v="13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x v="1"/>
    <s v="GBP"/>
    <n v="1488546319"/>
    <n v="1483362319"/>
    <b v="0"/>
    <n v="5"/>
    <b v="0"/>
    <x v="13"/>
    <n v="1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20000"/>
    <n v="30"/>
    <x v="2"/>
    <x v="0"/>
    <s v="USD"/>
    <n v="1355197047"/>
    <n v="1350009447"/>
    <b v="0"/>
    <n v="2"/>
    <b v="0"/>
    <x v="13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x v="0"/>
    <s v="USD"/>
    <n v="1336188019"/>
    <n v="1333596019"/>
    <b v="0"/>
    <n v="24"/>
    <b v="0"/>
    <x v="13"/>
    <n v="10"/>
    <n v="82.58"/>
    <x v="4"/>
    <x v="13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x v="0"/>
    <s v="USD"/>
    <n v="1330577940"/>
    <n v="1327853914"/>
    <b v="0"/>
    <n v="9"/>
    <b v="0"/>
    <x v="13"/>
    <n v="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x v="0"/>
    <s v="USD"/>
    <n v="1405305000"/>
    <n v="1402612730"/>
    <b v="0"/>
    <n v="1"/>
    <b v="0"/>
    <x v="13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x v="1"/>
    <s v="GBP"/>
    <n v="1417474761"/>
    <n v="1414879161"/>
    <b v="0"/>
    <n v="10"/>
    <b v="0"/>
    <x v="13"/>
    <n v="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x v="0"/>
    <s v="USD"/>
    <n v="1323666376"/>
    <n v="1320033976"/>
    <b v="0"/>
    <n v="20"/>
    <b v="0"/>
    <x v="13"/>
    <n v="2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0000"/>
    <n v="5680"/>
    <x v="2"/>
    <x v="0"/>
    <s v="USD"/>
    <n v="1412167393"/>
    <n v="1409143393"/>
    <b v="0"/>
    <n v="30"/>
    <b v="0"/>
    <x v="13"/>
    <n v="2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x v="0"/>
    <s v="USD"/>
    <n v="1360795069"/>
    <n v="1358203069"/>
    <b v="0"/>
    <n v="15"/>
    <b v="0"/>
    <x v="13"/>
    <n v="2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x v="0"/>
    <s v="USD"/>
    <n v="1385590111"/>
    <n v="1382994511"/>
    <b v="0"/>
    <n v="5"/>
    <b v="0"/>
    <x v="13"/>
    <n v="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20000"/>
    <n v="1575"/>
    <x v="2"/>
    <x v="0"/>
    <s v="USD"/>
    <n v="1353196800"/>
    <n v="1348864913"/>
    <b v="0"/>
    <n v="28"/>
    <b v="0"/>
    <x v="13"/>
    <n v="8"/>
    <n v="56.25"/>
    <x v="4"/>
    <x v="13"/>
  </r>
  <r>
    <n v="929"/>
    <s v="EXPERIMENTAL JAZZ STUDIO RECORDING"/>
    <s v="I am searching for monetary funding to go into a good recording studio and record experimental intuitive improv jazz."/>
    <n v="200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x v="0"/>
    <s v="USD"/>
    <n v="1277501520"/>
    <n v="1273874306"/>
    <b v="0"/>
    <n v="5"/>
    <b v="0"/>
    <x v="13"/>
    <n v="2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x v="1"/>
    <s v="GBP"/>
    <n v="1395007200"/>
    <n v="1392021502"/>
    <b v="0"/>
    <n v="7"/>
    <b v="0"/>
    <x v="13"/>
    <n v="1"/>
    <n v="18.71"/>
    <x v="4"/>
    <x v="13"/>
  </r>
  <r>
    <n v="932"/>
    <s v="Mandy Harvey Christmas Album"/>
    <s v="Help me to create my 3rd album, a Christmas CD with 16 Holiday/Original favorites!"/>
    <n v="20000"/>
    <n v="1381"/>
    <x v="2"/>
    <x v="0"/>
    <s v="USD"/>
    <n v="1363990545"/>
    <n v="1360106145"/>
    <b v="0"/>
    <n v="30"/>
    <b v="0"/>
    <x v="13"/>
    <n v="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x v="0"/>
    <s v="USD"/>
    <n v="1399867409"/>
    <n v="1394683409"/>
    <b v="0"/>
    <n v="2"/>
    <b v="0"/>
    <x v="13"/>
    <n v="1"/>
    <n v="60"/>
    <x v="4"/>
    <x v="13"/>
  </r>
  <r>
    <n v="934"/>
    <s v="Kyle Krysa debut EP Ground Effect"/>
    <s v="Ground Effect is my first solo EP project intended to help promote Fusion and creative music music in Saskatchewan and Canada."/>
    <n v="20000"/>
    <n v="1520"/>
    <x v="2"/>
    <x v="5"/>
    <s v="CAD"/>
    <n v="1399183200"/>
    <n v="1396633284"/>
    <b v="0"/>
    <n v="30"/>
    <b v="0"/>
    <x v="13"/>
    <n v="8"/>
    <n v="50.67"/>
    <x v="4"/>
    <x v="13"/>
  </r>
  <r>
    <n v="935"/>
    <s v="The Art of You Too"/>
    <s v="This vocal music and spoken word project uses the  gift of life,love,hope &amp; peace to enable people to see themselves as a masterpiece!"/>
    <n v="20000"/>
    <n v="50"/>
    <x v="2"/>
    <x v="0"/>
    <s v="USD"/>
    <n v="1454054429"/>
    <n v="1451462429"/>
    <b v="0"/>
    <n v="2"/>
    <b v="0"/>
    <x v="13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200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x v="0"/>
    <s v="USD"/>
    <n v="1383509357"/>
    <n v="1380913757"/>
    <b v="0"/>
    <n v="2"/>
    <b v="0"/>
    <x v="13"/>
    <n v="0"/>
    <n v="20"/>
    <x v="4"/>
    <x v="13"/>
  </r>
  <r>
    <n v="938"/>
    <s v="Celebrating American Jazz &amp; Soul Music"/>
    <s v="Creating new avenues of exposure for young Jazz &amp; Soul artists_x000a_to express their Art of Music."/>
    <n v="20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x v="0"/>
    <s v="USD"/>
    <n v="1372622280"/>
    <n v="1369246738"/>
    <b v="0"/>
    <n v="2"/>
    <b v="0"/>
    <x v="13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x v="0"/>
    <s v="USD"/>
    <n v="1439251926"/>
    <n v="1435363926"/>
    <b v="0"/>
    <n v="14"/>
    <b v="0"/>
    <x v="8"/>
    <n v="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x v="0"/>
    <s v="USD"/>
    <n v="1486693145"/>
    <n v="1484101145"/>
    <b v="0"/>
    <n v="31"/>
    <b v="0"/>
    <x v="8"/>
    <n v="6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x v="0"/>
    <s v="USD"/>
    <n v="1455826460"/>
    <n v="1452716060"/>
    <b v="0"/>
    <n v="16"/>
    <b v="0"/>
    <x v="8"/>
    <n v="3"/>
    <n v="41.75"/>
    <x v="2"/>
    <x v="8"/>
  </r>
  <r>
    <n v="943"/>
    <s v="SleepMode"/>
    <s v="A mask for home or travel that will give you the best, undisturbed sleep of your life."/>
    <n v="19500"/>
    <n v="289"/>
    <x v="2"/>
    <x v="0"/>
    <s v="USD"/>
    <n v="1480438905"/>
    <n v="1477843305"/>
    <b v="0"/>
    <n v="12"/>
    <b v="0"/>
    <x v="8"/>
    <n v="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19000"/>
    <n v="6663"/>
    <x v="2"/>
    <x v="0"/>
    <s v="USD"/>
    <n v="1460988000"/>
    <n v="1458050450"/>
    <b v="0"/>
    <n v="96"/>
    <b v="0"/>
    <x v="8"/>
    <n v="35"/>
    <n v="69.41"/>
    <x v="2"/>
    <x v="8"/>
  </r>
  <r>
    <n v="945"/>
    <s v="CT BAND"/>
    <s v="Make your watch Smart ! CT Band is an ultra-thin, high-tech smart watch-strap awarded twice at CES 2017 las vegas"/>
    <n v="19000"/>
    <n v="2484"/>
    <x v="2"/>
    <x v="6"/>
    <s v="EUR"/>
    <n v="1487462340"/>
    <n v="1482958626"/>
    <b v="0"/>
    <n v="16"/>
    <b v="0"/>
    <x v="8"/>
    <n v="13"/>
    <n v="155.25"/>
    <x v="2"/>
    <x v="8"/>
  </r>
  <r>
    <n v="946"/>
    <s v="OmniTrade Apron"/>
    <s v="Soft edged-Hard working. The perfect wearable organization for the home and professional shop."/>
    <n v="19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19000"/>
    <n v="480"/>
    <x v="2"/>
    <x v="9"/>
    <s v="EUR"/>
    <n v="1457812364"/>
    <n v="1455220364"/>
    <b v="0"/>
    <n v="8"/>
    <b v="0"/>
    <x v="8"/>
    <n v="3"/>
    <n v="60"/>
    <x v="2"/>
    <x v="8"/>
  </r>
  <r>
    <n v="949"/>
    <s v="INBED"/>
    <s v="Der INBED ist ein innovatives Multisensor-Wearable fÃ¼r die SturzprÃ¤vention motorisch eingeschrÃ¤nkter Personen."/>
    <n v="1895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18900"/>
    <n v="1402"/>
    <x v="2"/>
    <x v="5"/>
    <s v="CAD"/>
    <n v="1453053661"/>
    <n v="1450461661"/>
    <b v="0"/>
    <n v="24"/>
    <b v="0"/>
    <x v="8"/>
    <n v="7"/>
    <n v="58.42"/>
    <x v="2"/>
    <x v="8"/>
  </r>
  <r>
    <n v="951"/>
    <s v="Smart Harness"/>
    <s v="Revolutionizing the way we walk our dogs!"/>
    <n v="18800"/>
    <n v="19195"/>
    <x v="2"/>
    <x v="0"/>
    <s v="USD"/>
    <n v="1465054872"/>
    <n v="1461166872"/>
    <b v="0"/>
    <n v="121"/>
    <b v="0"/>
    <x v="8"/>
    <n v="102"/>
    <n v="158.63999999999999"/>
    <x v="2"/>
    <x v="8"/>
  </r>
  <r>
    <n v="952"/>
    <s v="Audionoggin - Join the Earvolution"/>
    <s v="Audionoggin: Wireless personal surround sound for the athlete in everyone."/>
    <n v="18500"/>
    <n v="19572"/>
    <x v="2"/>
    <x v="0"/>
    <s v="USD"/>
    <n v="1479483812"/>
    <n v="1476888212"/>
    <b v="0"/>
    <n v="196"/>
    <b v="0"/>
    <x v="8"/>
    <n v="10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x v="0"/>
    <s v="USD"/>
    <n v="1440100839"/>
    <n v="1436472039"/>
    <b v="0"/>
    <n v="73"/>
    <b v="0"/>
    <x v="8"/>
    <n v="35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x v="0"/>
    <s v="USD"/>
    <n v="1473750300"/>
    <n v="1470294300"/>
    <b v="0"/>
    <n v="93"/>
    <b v="0"/>
    <x v="8"/>
    <n v="92"/>
    <n v="182.62"/>
    <x v="2"/>
    <x v="8"/>
  </r>
  <r>
    <n v="956"/>
    <s v="SemiYours"/>
    <s v="You can rent out your Car with Uber. _x000a_You can rent out your Home with Airbnb. _x000a_Now you can rent out your CLOSET with SemiYOURS!"/>
    <n v="18500"/>
    <n v="861"/>
    <x v="2"/>
    <x v="0"/>
    <s v="USD"/>
    <n v="1430081759"/>
    <n v="1424901359"/>
    <b v="0"/>
    <n v="17"/>
    <b v="0"/>
    <x v="8"/>
    <n v="5"/>
    <n v="50.65"/>
    <x v="2"/>
    <x v="8"/>
  </r>
  <r>
    <n v="957"/>
    <s v="DUALBAND, the Leather NFC Smart Watch Band"/>
    <s v="A Leather Smart watch Band, that NEVER needs to be charged for only $37!"/>
    <n v="18500"/>
    <n v="233"/>
    <x v="2"/>
    <x v="0"/>
    <s v="USD"/>
    <n v="1479392133"/>
    <n v="1476710133"/>
    <b v="0"/>
    <n v="7"/>
    <b v="0"/>
    <x v="8"/>
    <n v="1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x v="0"/>
    <s v="USD"/>
    <n v="1428641940"/>
    <n v="1426792563"/>
    <b v="0"/>
    <n v="17"/>
    <b v="0"/>
    <x v="8"/>
    <n v="5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x v="0"/>
    <s v="USD"/>
    <n v="1421640665"/>
    <n v="1419048665"/>
    <b v="0"/>
    <n v="171"/>
    <b v="0"/>
    <x v="8"/>
    <n v="10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x v="0"/>
    <s v="USD"/>
    <n v="1489500155"/>
    <n v="1485874955"/>
    <b v="0"/>
    <n v="188"/>
    <b v="0"/>
    <x v="8"/>
    <n v="143"/>
    <n v="136.46"/>
    <x v="2"/>
    <x v="8"/>
  </r>
  <r>
    <n v="961"/>
    <s v="The first personal trainer and diet coach for your dog!"/>
    <s v="Active, happy &amp; healthy together! _x000a_Thatâ€™s our mission for all dogs and their parents."/>
    <n v="18000"/>
    <n v="40079"/>
    <x v="2"/>
    <x v="0"/>
    <s v="USD"/>
    <n v="1487617200"/>
    <n v="1483634335"/>
    <b v="0"/>
    <n v="110"/>
    <b v="0"/>
    <x v="8"/>
    <n v="22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x v="0"/>
    <s v="USD"/>
    <n v="1455210353"/>
    <n v="1451927153"/>
    <b v="0"/>
    <n v="37"/>
    <b v="0"/>
    <x v="8"/>
    <n v="4"/>
    <n v="19.239999999999998"/>
    <x v="2"/>
    <x v="8"/>
  </r>
  <r>
    <n v="963"/>
    <s v="The Ultimate Learning Center"/>
    <s v="WE are molding an educated, motivated, non violent GENERATION!"/>
    <n v="18000"/>
    <n v="377"/>
    <x v="2"/>
    <x v="0"/>
    <s v="USD"/>
    <n v="1476717319"/>
    <n v="1473693319"/>
    <b v="0"/>
    <n v="9"/>
    <b v="0"/>
    <x v="8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x v="5"/>
    <s v="CAD"/>
    <n v="1441119919"/>
    <n v="1437663919"/>
    <b v="0"/>
    <n v="29"/>
    <b v="0"/>
    <x v="8"/>
    <n v="5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x v="0"/>
    <s v="USD"/>
    <n v="1477454340"/>
    <n v="1474676646"/>
    <b v="0"/>
    <n v="6"/>
    <b v="0"/>
    <x v="8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x v="0"/>
    <s v="USD"/>
    <n v="1475766932"/>
    <n v="1473174932"/>
    <b v="0"/>
    <n v="30"/>
    <b v="0"/>
    <x v="8"/>
    <n v="10"/>
    <n v="59.2"/>
    <x v="2"/>
    <x v="8"/>
  </r>
  <r>
    <n v="967"/>
    <s v="Better Beanie"/>
    <s v="Better Beanie is the new therapeutic wearable designed to assist you while keeping your hands free."/>
    <n v="18000"/>
    <n v="3562"/>
    <x v="2"/>
    <x v="0"/>
    <s v="USD"/>
    <n v="1461301574"/>
    <n v="1456121174"/>
    <b v="0"/>
    <n v="81"/>
    <b v="0"/>
    <x v="8"/>
    <n v="2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18000"/>
    <n v="14000"/>
    <x v="2"/>
    <x v="14"/>
    <s v="MXN"/>
    <n v="1486624607"/>
    <n v="1483773407"/>
    <b v="0"/>
    <n v="11"/>
    <b v="0"/>
    <x v="8"/>
    <n v="7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x v="5"/>
    <s v="CAD"/>
    <n v="1485147540"/>
    <n v="1481951853"/>
    <b v="0"/>
    <n v="14"/>
    <b v="0"/>
    <x v="8"/>
    <n v="13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x v="0"/>
    <s v="USD"/>
    <n v="1433178060"/>
    <n v="1429290060"/>
    <b v="0"/>
    <n v="5"/>
    <b v="0"/>
    <x v="8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x v="0"/>
    <s v="USD"/>
    <n v="1409813940"/>
    <n v="1407271598"/>
    <b v="0"/>
    <n v="45"/>
    <b v="0"/>
    <x v="8"/>
    <n v="38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18000"/>
    <n v="280"/>
    <x v="2"/>
    <x v="0"/>
    <s v="USD"/>
    <n v="1458925156"/>
    <n v="1456336756"/>
    <b v="0"/>
    <n v="3"/>
    <b v="0"/>
    <x v="8"/>
    <n v="2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x v="0"/>
    <s v="USD"/>
    <n v="1467132185"/>
    <n v="1461948185"/>
    <b v="0"/>
    <n v="24"/>
    <b v="0"/>
    <x v="8"/>
    <n v="14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x v="2"/>
    <s v="AUD"/>
    <n v="1439515497"/>
    <n v="1435627497"/>
    <b v="0"/>
    <n v="18"/>
    <b v="0"/>
    <x v="8"/>
    <n v="16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x v="15"/>
    <s v="EUR"/>
    <n v="1456094197"/>
    <n v="1453502197"/>
    <b v="0"/>
    <n v="12"/>
    <b v="0"/>
    <x v="8"/>
    <n v="5"/>
    <n v="75.75"/>
    <x v="2"/>
    <x v="8"/>
  </r>
  <r>
    <n v="978"/>
    <s v="hidn tempo - a wearable stress coach"/>
    <s v="hidn tempo is an intelligent watch band that allows you to monitor your stress and manage it anywhere, anytime."/>
    <n v="18000"/>
    <n v="97273"/>
    <x v="2"/>
    <x v="11"/>
    <s v="SEK"/>
    <n v="1456385101"/>
    <n v="1453793101"/>
    <b v="0"/>
    <n v="123"/>
    <b v="0"/>
    <x v="8"/>
    <n v="54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x v="0"/>
    <s v="USD"/>
    <n v="1466449140"/>
    <n v="1463392828"/>
    <b v="0"/>
    <n v="96"/>
    <b v="0"/>
    <x v="8"/>
    <n v="16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x v="0"/>
    <s v="USD"/>
    <n v="1417387322"/>
    <n v="1413495722"/>
    <b v="0"/>
    <n v="31"/>
    <b v="0"/>
    <x v="8"/>
    <n v="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x v="3"/>
    <s v="EUR"/>
    <n v="1471985640"/>
    <n v="1469289685"/>
    <b v="0"/>
    <n v="179"/>
    <b v="0"/>
    <x v="8"/>
    <n v="176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x v="12"/>
    <s v="EUR"/>
    <n v="1451602800"/>
    <n v="1449011610"/>
    <b v="0"/>
    <n v="23"/>
    <b v="0"/>
    <x v="8"/>
    <n v="1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x v="1"/>
    <s v="GBP"/>
    <n v="1452384000"/>
    <n v="1447698300"/>
    <b v="0"/>
    <n v="23"/>
    <b v="0"/>
    <x v="8"/>
    <n v="15"/>
    <n v="110.87"/>
    <x v="2"/>
    <x v="8"/>
  </r>
  <r>
    <n v="987"/>
    <s v="Kidswatcher"/>
    <s v="Always know where your precious children are. Let them explore the world freely and in a secure way by using the Kidswatcher."/>
    <n v="17482"/>
    <n v="6610"/>
    <x v="2"/>
    <x v="9"/>
    <s v="EUR"/>
    <n v="1403507050"/>
    <n v="1400051050"/>
    <b v="0"/>
    <n v="41"/>
    <b v="0"/>
    <x v="8"/>
    <n v="38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7000"/>
    <n v="1677"/>
    <x v="2"/>
    <x v="0"/>
    <s v="USD"/>
    <n v="1475101495"/>
    <n v="1472509495"/>
    <b v="0"/>
    <n v="32"/>
    <b v="0"/>
    <x v="8"/>
    <n v="1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x v="1"/>
    <s v="GBP"/>
    <n v="1468349460"/>
    <n v="1466186988"/>
    <b v="0"/>
    <n v="7"/>
    <b v="0"/>
    <x v="8"/>
    <n v="1"/>
    <n v="30.29"/>
    <x v="2"/>
    <x v="8"/>
  </r>
  <r>
    <n v="992"/>
    <s v="WairConditioning"/>
    <s v="The HOTTEST and COOLEST thing yet! WairConditioning... an entirely new level of comfortability!"/>
    <n v="17000"/>
    <n v="467"/>
    <x v="2"/>
    <x v="0"/>
    <s v="USD"/>
    <n v="1462655519"/>
    <n v="1457475119"/>
    <b v="0"/>
    <n v="4"/>
    <b v="0"/>
    <x v="8"/>
    <n v="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x v="0"/>
    <s v="USD"/>
    <n v="1478926800"/>
    <n v="1476054568"/>
    <b v="0"/>
    <n v="196"/>
    <b v="0"/>
    <x v="8"/>
    <n v="103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x v="0"/>
    <s v="USD"/>
    <n v="1417388340"/>
    <n v="1412835530"/>
    <b v="0"/>
    <n v="11"/>
    <b v="0"/>
    <x v="8"/>
    <n v="27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x v="0"/>
    <s v="USD"/>
    <n v="1417276800"/>
    <n v="1415140480"/>
    <b v="0"/>
    <n v="9"/>
    <b v="0"/>
    <x v="8"/>
    <n v="4"/>
    <n v="80.67"/>
    <x v="2"/>
    <x v="8"/>
  </r>
  <r>
    <n v="996"/>
    <s v="Social behavior in technical communities"/>
    <s v="Study the behaviour of technical communities by tracking their movement  through wearables"/>
    <n v="17000"/>
    <n v="65"/>
    <x v="2"/>
    <x v="0"/>
    <s v="USD"/>
    <n v="1406474820"/>
    <n v="1403902060"/>
    <b v="0"/>
    <n v="5"/>
    <b v="0"/>
    <x v="8"/>
    <n v="0"/>
    <n v="13"/>
    <x v="2"/>
    <x v="8"/>
  </r>
  <r>
    <n v="997"/>
    <s v="iPhanny"/>
    <s v="The iPhanny keeps your iPhone 6 safe from bending in those dangerous pants pockets."/>
    <n v="16870"/>
    <n v="65"/>
    <x v="2"/>
    <x v="0"/>
    <s v="USD"/>
    <n v="1417145297"/>
    <n v="1414549697"/>
    <b v="0"/>
    <n v="8"/>
    <b v="0"/>
    <x v="8"/>
    <n v="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16700"/>
    <n v="35135"/>
    <x v="2"/>
    <x v="5"/>
    <s v="CAD"/>
    <n v="1447909401"/>
    <n v="1444017801"/>
    <b v="0"/>
    <n v="229"/>
    <b v="0"/>
    <x v="8"/>
    <n v="210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x v="5"/>
    <s v="CAD"/>
    <n v="1415865720"/>
    <n v="1413270690"/>
    <b v="0"/>
    <n v="40"/>
    <b v="0"/>
    <x v="8"/>
    <n v="71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x v="0"/>
    <s v="USD"/>
    <n v="1489537560"/>
    <n v="1484357160"/>
    <b v="0"/>
    <n v="6"/>
    <b v="0"/>
    <x v="8"/>
    <n v="12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x v="1"/>
    <s v="GBP"/>
    <n v="1485796613"/>
    <n v="1481908613"/>
    <b v="0"/>
    <n v="4"/>
    <b v="0"/>
    <x v="8"/>
    <n v="32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x v="0"/>
    <s v="USD"/>
    <n v="1450331940"/>
    <n v="1447777514"/>
    <b v="0"/>
    <n v="22"/>
    <b v="0"/>
    <x v="8"/>
    <n v="1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x v="6"/>
    <s v="EUR"/>
    <n v="1489680061"/>
    <n v="1487091661"/>
    <b v="0"/>
    <n v="15"/>
    <b v="0"/>
    <x v="8"/>
    <n v="20"/>
    <n v="214.07"/>
    <x v="2"/>
    <x v="8"/>
  </r>
  <r>
    <n v="1004"/>
    <s v="AllerGuarder: Bluetooth wristband helps food-allergy kids"/>
    <s v="Harnessing wearable technology as a powerful defense for food-allergy children."/>
    <n v="16000"/>
    <n v="20552"/>
    <x v="1"/>
    <x v="0"/>
    <s v="USD"/>
    <n v="1455814827"/>
    <n v="1453222827"/>
    <b v="0"/>
    <n v="95"/>
    <b v="0"/>
    <x v="8"/>
    <n v="128"/>
    <n v="216.34"/>
    <x v="2"/>
    <x v="8"/>
  </r>
  <r>
    <n v="1005"/>
    <s v="Forcite Alpine - World's First smart helmet for snow sports"/>
    <s v="The Forcite Alpine helmet records 4K footage and keeps you connected all in one sleek design."/>
    <n v="16000"/>
    <n v="150102"/>
    <x v="1"/>
    <x v="0"/>
    <s v="USD"/>
    <n v="1446217183"/>
    <n v="1443538783"/>
    <b v="0"/>
    <n v="161"/>
    <b v="0"/>
    <x v="8"/>
    <n v="938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x v="0"/>
    <s v="USD"/>
    <n v="1418368260"/>
    <n v="1417654672"/>
    <b v="0"/>
    <n v="8"/>
    <b v="0"/>
    <x v="8"/>
    <n v="1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x v="0"/>
    <s v="USD"/>
    <n v="1481727623"/>
    <n v="1478095223"/>
    <b v="0"/>
    <n v="76"/>
    <b v="0"/>
    <x v="8"/>
    <n v="83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x v="14"/>
    <s v="MXN"/>
    <n v="1482953115"/>
    <n v="1480361115"/>
    <b v="0"/>
    <n v="1"/>
    <b v="0"/>
    <x v="8"/>
    <n v="2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x v="0"/>
    <s v="USD"/>
    <n v="1466346646"/>
    <n v="1463754646"/>
    <b v="0"/>
    <n v="101"/>
    <b v="0"/>
    <x v="8"/>
    <n v="4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x v="0"/>
    <s v="USD"/>
    <n v="1473044340"/>
    <n v="1468180462"/>
    <b v="0"/>
    <n v="4"/>
    <b v="0"/>
    <x v="8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x v="0"/>
    <s v="USD"/>
    <n v="1485254052"/>
    <n v="1481366052"/>
    <b v="0"/>
    <n v="775"/>
    <b v="0"/>
    <x v="8"/>
    <n v="6730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x v="0"/>
    <s v="USD"/>
    <n v="1451419200"/>
    <n v="1449000056"/>
    <b v="0"/>
    <n v="90"/>
    <b v="0"/>
    <x v="8"/>
    <n v="54"/>
    <n v="95.91"/>
    <x v="2"/>
    <x v="8"/>
  </r>
  <r>
    <n v="1014"/>
    <s v="CHEMION: The World's First Smart Glasses (Canceled)"/>
    <s v="CHEMION is an eyewear device that lets you show your creativity to the world."/>
    <n v="15500"/>
    <n v="3060"/>
    <x v="1"/>
    <x v="0"/>
    <s v="USD"/>
    <n v="1420070615"/>
    <n v="1415750615"/>
    <b v="0"/>
    <n v="16"/>
    <b v="0"/>
    <x v="8"/>
    <n v="20"/>
    <n v="191.25"/>
    <x v="2"/>
    <x v="8"/>
  </r>
  <r>
    <n v="1015"/>
    <s v="SKIN - Wearable music remote control for your mobile phone"/>
    <s v="SKIN - The wearable music remote control which makes your fitness lifestyle a bit easier"/>
    <n v="15500"/>
    <n v="240"/>
    <x v="1"/>
    <x v="16"/>
    <s v="CHF"/>
    <n v="1448489095"/>
    <n v="1445893495"/>
    <b v="0"/>
    <n v="6"/>
    <b v="0"/>
    <x v="8"/>
    <n v="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x v="0"/>
    <s v="USD"/>
    <n v="1459992856"/>
    <n v="1456108456"/>
    <b v="0"/>
    <n v="38"/>
    <b v="0"/>
    <x v="8"/>
    <n v="19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x v="0"/>
    <s v="USD"/>
    <n v="1448125935"/>
    <n v="1444666335"/>
    <b v="0"/>
    <n v="355"/>
    <b v="0"/>
    <x v="8"/>
    <n v="381"/>
    <n v="161.12"/>
    <x v="2"/>
    <x v="8"/>
  </r>
  <r>
    <n v="1018"/>
    <s v="Owl (Canceled)"/>
    <s v="Owl is a fitness tracker along with an accompanying iOS app, that is both fun and interactive for children."/>
    <n v="15000"/>
    <n v="621"/>
    <x v="1"/>
    <x v="0"/>
    <s v="USD"/>
    <n v="1468496933"/>
    <n v="1465904933"/>
    <b v="0"/>
    <n v="7"/>
    <b v="0"/>
    <x v="8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15000"/>
    <n v="21300"/>
    <x v="1"/>
    <x v="0"/>
    <s v="USD"/>
    <n v="1423092149"/>
    <n v="1420500149"/>
    <b v="0"/>
    <n v="400"/>
    <b v="0"/>
    <x v="8"/>
    <n v="14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5"/>
    <s v="CAD"/>
    <n v="1433206020"/>
    <n v="1430617209"/>
    <b v="0"/>
    <n v="30"/>
    <b v="1"/>
    <x v="15"/>
    <n v="21"/>
    <n v="106.2"/>
    <x v="4"/>
    <x v="15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x v="15"/>
    <n v="70"/>
    <n v="22.08"/>
    <x v="4"/>
    <x v="15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x v="15"/>
    <n v="15"/>
    <n v="31.05"/>
    <x v="4"/>
    <x v="15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x v="15"/>
    <n v="32"/>
    <n v="36.21"/>
    <x v="4"/>
    <x v="15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1"/>
    <s v="SEK"/>
    <n v="1454248563"/>
    <n v="1451656563"/>
    <b v="1"/>
    <n v="61"/>
    <b v="1"/>
    <x v="15"/>
    <n v="158"/>
    <n v="388.98"/>
    <x v="4"/>
    <x v="15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x v="15"/>
    <n v="51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x v="15"/>
    <n v="47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x v="15"/>
    <n v="52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x v="15"/>
    <n v="78"/>
    <n v="45.99"/>
    <x v="4"/>
    <x v="15"/>
  </r>
  <r>
    <n v="1029"/>
    <s v="StrobeHouse presents Valborg 2015"/>
    <s v="We want to recreate last years massive Valborgparty in Lund but this time even bigger!"/>
    <n v="15000"/>
    <n v="11176"/>
    <x v="0"/>
    <x v="11"/>
    <s v="SEK"/>
    <n v="1428184740"/>
    <n v="1423501507"/>
    <b v="0"/>
    <n v="141"/>
    <b v="1"/>
    <x v="15"/>
    <n v="75"/>
    <n v="79.260000000000005"/>
    <x v="4"/>
    <x v="15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x v="15"/>
    <n v="46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x v="15"/>
    <n v="72"/>
    <n v="108.48"/>
    <x v="4"/>
    <x v="15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15"/>
    <n v="3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x v="15"/>
    <n v="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x v="15"/>
    <n v="4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x v="15"/>
    <n v="33"/>
    <n v="65.16"/>
    <x v="4"/>
    <x v="15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x v="15"/>
    <n v="3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x v="15"/>
    <n v="7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x v="15"/>
    <n v="1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x v="15"/>
    <n v="4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x v="0"/>
    <s v="USD"/>
    <n v="1472317209"/>
    <n v="1469725209"/>
    <b v="0"/>
    <n v="1"/>
    <b v="0"/>
    <x v="16"/>
    <n v="2"/>
    <n v="250"/>
    <x v="5"/>
    <x v="16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15000"/>
    <n v="10"/>
    <x v="1"/>
    <x v="0"/>
    <s v="USD"/>
    <n v="1410516000"/>
    <n v="1406824948"/>
    <b v="0"/>
    <n v="1"/>
    <b v="0"/>
    <x v="16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5000"/>
    <n v="8537"/>
    <x v="1"/>
    <x v="0"/>
    <s v="USD"/>
    <n v="1432101855"/>
    <n v="1429509855"/>
    <b v="0"/>
    <n v="292"/>
    <b v="0"/>
    <x v="16"/>
    <n v="57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15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5000"/>
    <n v="266"/>
    <x v="1"/>
    <x v="0"/>
    <s v="USD"/>
    <n v="1408827550"/>
    <n v="1406235550"/>
    <b v="0"/>
    <n v="8"/>
    <b v="0"/>
    <x v="16"/>
    <n v="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15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5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x v="0"/>
    <s v="USD"/>
    <n v="1488773332"/>
    <n v="1486613332"/>
    <b v="0"/>
    <n v="1"/>
    <b v="0"/>
    <x v="16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15000"/>
    <n v="50"/>
    <x v="1"/>
    <x v="0"/>
    <s v="USD"/>
    <n v="1429134893"/>
    <n v="1426542893"/>
    <b v="0"/>
    <n v="1"/>
    <b v="0"/>
    <x v="16"/>
    <n v="0"/>
    <n v="50"/>
    <x v="5"/>
    <x v="16"/>
  </r>
  <r>
    <n v="1061"/>
    <s v="Chat Box 23 (Canceled)"/>
    <s v="T.O., Adi &amp; Mercedes discuss their point of views, women's issues &amp; Hollywood Hotties."/>
    <n v="15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5000"/>
    <n v="190"/>
    <x v="1"/>
    <x v="0"/>
    <s v="USD"/>
    <n v="1468351341"/>
    <n v="1467746541"/>
    <b v="0"/>
    <n v="4"/>
    <b v="0"/>
    <x v="16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x v="0"/>
    <s v="USD"/>
    <n v="1373174903"/>
    <n v="1369286903"/>
    <b v="0"/>
    <n v="123"/>
    <b v="0"/>
    <x v="17"/>
    <n v="5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x v="2"/>
    <s v="AUD"/>
    <n v="1392800922"/>
    <n v="1390381722"/>
    <b v="0"/>
    <n v="5"/>
    <b v="0"/>
    <x v="17"/>
    <n v="1"/>
    <n v="16.2"/>
    <x v="6"/>
    <x v="17"/>
  </r>
  <r>
    <n v="1066"/>
    <s v="So I'm A Dark Lord"/>
    <s v="A parody of old school RPGs where you are a new Dark Lord on a quest to amass monsters and allies on your side."/>
    <n v="15000"/>
    <n v="5051"/>
    <x v="2"/>
    <x v="0"/>
    <s v="USD"/>
    <n v="1375657582"/>
    <n v="1371769582"/>
    <b v="0"/>
    <n v="148"/>
    <b v="0"/>
    <x v="17"/>
    <n v="3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x v="0"/>
    <s v="USD"/>
    <n v="1387657931"/>
    <n v="1385065931"/>
    <b v="0"/>
    <n v="10"/>
    <b v="0"/>
    <x v="17"/>
    <n v="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15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15000"/>
    <n v="850"/>
    <x v="2"/>
    <x v="0"/>
    <s v="USD"/>
    <n v="1385447459"/>
    <n v="1382679059"/>
    <b v="0"/>
    <n v="21"/>
    <b v="0"/>
    <x v="17"/>
    <n v="6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x v="0"/>
    <s v="USD"/>
    <n v="1349050622"/>
    <n v="1347322622"/>
    <b v="0"/>
    <n v="2"/>
    <b v="0"/>
    <x v="17"/>
    <n v="0"/>
    <n v="35"/>
    <x v="6"/>
    <x v="17"/>
  </r>
  <r>
    <n v="1071"/>
    <s v="DJ's Bane"/>
    <s v="I'm making a game where you choose how you want to kill the DJ, so you yourself can decide what music will be played at the party."/>
    <n v="150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15000"/>
    <n v="10"/>
    <x v="2"/>
    <x v="0"/>
    <s v="USD"/>
    <n v="1318806541"/>
    <n v="1316214541"/>
    <b v="0"/>
    <n v="1"/>
    <b v="0"/>
    <x v="17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15000"/>
    <n v="3407"/>
    <x v="2"/>
    <x v="0"/>
    <s v="USD"/>
    <n v="1388808545"/>
    <n v="1386216545"/>
    <b v="0"/>
    <n v="30"/>
    <b v="0"/>
    <x v="17"/>
    <n v="23"/>
    <n v="113.57"/>
    <x v="6"/>
    <x v="17"/>
  </r>
  <r>
    <n v="1075"/>
    <s v="Towers Of The Apocalypse"/>
    <s v="Fully 3D, post Apocalyptic themed tower defense video game. New take on the genre."/>
    <n v="15000"/>
    <n v="45"/>
    <x v="2"/>
    <x v="0"/>
    <s v="USD"/>
    <n v="1336340516"/>
    <n v="1333748516"/>
    <b v="0"/>
    <n v="3"/>
    <b v="0"/>
    <x v="17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15000"/>
    <n v="47074"/>
    <x v="2"/>
    <x v="0"/>
    <s v="USD"/>
    <n v="1410426250"/>
    <n v="1405674250"/>
    <b v="0"/>
    <n v="975"/>
    <b v="0"/>
    <x v="17"/>
    <n v="314"/>
    <n v="48.28"/>
    <x v="6"/>
    <x v="17"/>
  </r>
  <r>
    <n v="1077"/>
    <s v="Legends of Callasia [Demo Available NOW!]"/>
    <s v="An epic strategy game of world conquest with simultaneous turn-based multiplayer gameplay and no hotseat waiting"/>
    <n v="15000"/>
    <n v="7344"/>
    <x v="2"/>
    <x v="0"/>
    <s v="USD"/>
    <n v="1452744011"/>
    <n v="1450152011"/>
    <b v="0"/>
    <n v="167"/>
    <b v="0"/>
    <x v="17"/>
    <n v="4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x v="0"/>
    <s v="USD"/>
    <n v="1311309721"/>
    <n v="1307421721"/>
    <b v="0"/>
    <n v="5"/>
    <b v="0"/>
    <x v="17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x v="12"/>
    <s v="EUR"/>
    <n v="1463232936"/>
    <n v="1461072936"/>
    <b v="0"/>
    <n v="18"/>
    <b v="0"/>
    <x v="17"/>
    <n v="5"/>
    <n v="37.67"/>
    <x v="6"/>
    <x v="17"/>
  </r>
  <r>
    <n v="1080"/>
    <s v="Skullforge: The Hunt"/>
    <s v="A fantasy action RPG which follows an elven ex-slave on a journey of magic, revenge, intrigue, and deceit."/>
    <n v="15000"/>
    <n v="1821"/>
    <x v="2"/>
    <x v="0"/>
    <s v="USD"/>
    <n v="1399778333"/>
    <n v="1397186333"/>
    <b v="0"/>
    <n v="98"/>
    <b v="0"/>
    <x v="17"/>
    <n v="12"/>
    <n v="18.579999999999998"/>
    <x v="6"/>
    <x v="17"/>
  </r>
  <r>
    <n v="1081"/>
    <s v="The Creature"/>
    <s v="Finishing your last job before you retire until a disaster strikes the cargo ship can you survive The Creature?"/>
    <n v="15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5000"/>
    <n v="56"/>
    <x v="2"/>
    <x v="0"/>
    <s v="USD"/>
    <n v="1344635088"/>
    <n v="1342043088"/>
    <b v="0"/>
    <n v="3"/>
    <b v="0"/>
    <x v="17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x v="5"/>
    <s v="CAD"/>
    <n v="1406994583"/>
    <n v="1401810583"/>
    <b v="0"/>
    <n v="1"/>
    <b v="0"/>
    <x v="17"/>
    <n v="3"/>
    <n v="410"/>
    <x v="6"/>
    <x v="17"/>
  </r>
  <r>
    <n v="1084"/>
    <s v="My own channel"/>
    <s v="I want to start my own channel for gaming"/>
    <n v="1500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15000"/>
    <n v="1026"/>
    <x v="2"/>
    <x v="5"/>
    <s v="CAD"/>
    <n v="1457967975"/>
    <n v="1455379575"/>
    <b v="0"/>
    <n v="9"/>
    <b v="0"/>
    <x v="17"/>
    <n v="7"/>
    <n v="114"/>
    <x v="6"/>
    <x v="17"/>
  </r>
  <r>
    <n v="1086"/>
    <s v="Cyber Universe Online"/>
    <s v="Humanity's future in the Galaxy"/>
    <n v="15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50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15000"/>
    <n v="6382.34"/>
    <x v="2"/>
    <x v="0"/>
    <s v="USD"/>
    <n v="1398366667"/>
    <n v="1395774667"/>
    <b v="0"/>
    <n v="147"/>
    <b v="0"/>
    <x v="17"/>
    <n v="43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5000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x v="1"/>
    <s v="GBP"/>
    <n v="1460313672"/>
    <n v="1457725272"/>
    <b v="0"/>
    <n v="2"/>
    <b v="0"/>
    <x v="17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x v="0"/>
    <s v="USD"/>
    <n v="1357432638"/>
    <n v="1354840638"/>
    <b v="0"/>
    <n v="7"/>
    <b v="0"/>
    <x v="17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x v="5"/>
    <s v="CAD"/>
    <n v="1455232937"/>
    <n v="1453936937"/>
    <b v="0"/>
    <n v="4"/>
    <b v="0"/>
    <x v="17"/>
    <n v="0"/>
    <n v="10.56"/>
    <x v="6"/>
    <x v="17"/>
  </r>
  <r>
    <n v="1094"/>
    <s v="Sprocket Junkie"/>
    <s v="An action racing game for iOS. Set in a steampunk world, players battle their way to the finish line on customizable rocket engines!"/>
    <n v="15000"/>
    <n v="3294.01"/>
    <x v="2"/>
    <x v="0"/>
    <s v="USD"/>
    <n v="1318180033"/>
    <n v="1315588033"/>
    <b v="0"/>
    <n v="27"/>
    <b v="0"/>
    <x v="17"/>
    <n v="22"/>
    <n v="122"/>
    <x v="6"/>
    <x v="17"/>
  </r>
  <r>
    <n v="1095"/>
    <s v="Project Snowstorm"/>
    <s v="MMORPG with Real-Time Pet Battles, Expansive 3D World and Ranked Individual &amp; Guild PvP arenas all on your mobile device!"/>
    <n v="15000"/>
    <n v="25174"/>
    <x v="2"/>
    <x v="0"/>
    <s v="USD"/>
    <n v="1377867220"/>
    <n v="1375275220"/>
    <b v="0"/>
    <n v="94"/>
    <b v="0"/>
    <x v="17"/>
    <n v="168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x v="0"/>
    <s v="USD"/>
    <n v="1412393400"/>
    <n v="1409747154"/>
    <b v="0"/>
    <n v="29"/>
    <b v="0"/>
    <x v="17"/>
    <n v="14"/>
    <n v="74.209999999999994"/>
    <x v="6"/>
    <x v="17"/>
  </r>
  <r>
    <n v="1097"/>
    <s v="Rabbly"/>
    <s v="Rabbly is action-adventure game. Is about a scientist going on an adventure, to find rare materials in another galaxy."/>
    <n v="15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15000"/>
    <n v="1803"/>
    <x v="2"/>
    <x v="0"/>
    <s v="USD"/>
    <n v="1397413095"/>
    <n v="1394821095"/>
    <b v="0"/>
    <n v="22"/>
    <b v="0"/>
    <x v="17"/>
    <n v="12"/>
    <n v="81.95"/>
    <x v="6"/>
    <x v="17"/>
  </r>
  <r>
    <n v="1099"/>
    <s v="Xeno - A Sci-Fi FPS"/>
    <s v="Xeno is an FPS which combines all the best elements of old school and modern games to create a fresh and unique gameplay experience."/>
    <n v="15000"/>
    <n v="25"/>
    <x v="2"/>
    <x v="1"/>
    <s v="GBP"/>
    <n v="1431547468"/>
    <n v="1428955468"/>
    <b v="0"/>
    <n v="1"/>
    <b v="0"/>
    <x v="17"/>
    <n v="0"/>
    <n v="25"/>
    <x v="6"/>
    <x v="17"/>
  </r>
  <r>
    <n v="1100"/>
    <s v="Aeldengald Saga Book I"/>
    <s v="A retro style puzzle rpg with a dark story. Your decisions will influence the world and decide the outcome of the story."/>
    <n v="15000"/>
    <n v="100"/>
    <x v="2"/>
    <x v="12"/>
    <s v="EUR"/>
    <n v="1455417571"/>
    <n v="1452825571"/>
    <b v="0"/>
    <n v="10"/>
    <b v="0"/>
    <x v="17"/>
    <n v="1"/>
    <n v="10"/>
    <x v="6"/>
    <x v="17"/>
  </r>
  <r>
    <n v="1101"/>
    <s v="Strain Wars"/>
    <s v="Different strains of marijuana leafs battling to the death to see which one is the top strain."/>
    <n v="15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15000"/>
    <n v="425"/>
    <x v="2"/>
    <x v="0"/>
    <s v="USD"/>
    <n v="1386568740"/>
    <n v="1383095125"/>
    <b v="0"/>
    <n v="24"/>
    <b v="0"/>
    <x v="17"/>
    <n v="3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x v="1"/>
    <s v="GBP"/>
    <n v="1402480221"/>
    <n v="1399888221"/>
    <b v="0"/>
    <n v="37"/>
    <b v="0"/>
    <x v="17"/>
    <n v="20"/>
    <n v="80.3"/>
    <x v="6"/>
    <x v="17"/>
  </r>
  <r>
    <n v="1105"/>
    <s v="Nightmare Zombies"/>
    <s v="Nightmare Zombies is the first Oculus Rift Only immersive zombie simulator in the Post-Apocalypse urban environment of New York City."/>
    <n v="15000"/>
    <n v="1431"/>
    <x v="2"/>
    <x v="0"/>
    <s v="USD"/>
    <n v="1395627327"/>
    <n v="1393038927"/>
    <b v="0"/>
    <n v="20"/>
    <b v="0"/>
    <x v="17"/>
    <n v="10"/>
    <n v="71.55"/>
    <x v="6"/>
    <x v="17"/>
  </r>
  <r>
    <n v="1106"/>
    <s v="Backyard Zombies"/>
    <s v="Collect coins and save civilians while you blast your way through tons of zombies! Unlock new characters and levels!"/>
    <n v="15000"/>
    <n v="165"/>
    <x v="2"/>
    <x v="0"/>
    <s v="USD"/>
    <n v="1333557975"/>
    <n v="1330969575"/>
    <b v="0"/>
    <n v="7"/>
    <b v="0"/>
    <x v="17"/>
    <n v="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15000"/>
    <n v="732.5"/>
    <x v="2"/>
    <x v="0"/>
    <s v="USD"/>
    <n v="1334326635"/>
    <n v="1329146235"/>
    <b v="0"/>
    <n v="21"/>
    <b v="0"/>
    <x v="17"/>
    <n v="5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15000"/>
    <n v="255"/>
    <x v="2"/>
    <x v="0"/>
    <s v="USD"/>
    <n v="1354919022"/>
    <n v="1352327022"/>
    <b v="0"/>
    <n v="11"/>
    <b v="0"/>
    <x v="17"/>
    <n v="2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150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x v="0"/>
    <s v="USD"/>
    <n v="1421656200"/>
    <n v="1416507211"/>
    <b v="0"/>
    <n v="312"/>
    <b v="0"/>
    <x v="17"/>
    <n v="208"/>
    <n v="100.23"/>
    <x v="6"/>
    <x v="17"/>
  </r>
  <r>
    <n v="1113"/>
    <s v="A YouTube Gaming Channel"/>
    <s v="A start up YouTube PC Gaming channel named ''Jeansie''. Comprised of witty banter and slightly above average  gaming skills :)"/>
    <n v="15000"/>
    <n v="5"/>
    <x v="2"/>
    <x v="1"/>
    <s v="GBP"/>
    <n v="1408058820"/>
    <n v="1405466820"/>
    <b v="0"/>
    <n v="1"/>
    <b v="0"/>
    <x v="17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15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15000"/>
    <n v="178.52"/>
    <x v="2"/>
    <x v="0"/>
    <s v="USD"/>
    <n v="1339273208"/>
    <n v="1334089208"/>
    <b v="0"/>
    <n v="10"/>
    <b v="0"/>
    <x v="17"/>
    <n v="1"/>
    <n v="17.850000000000001"/>
    <x v="6"/>
    <x v="17"/>
  </r>
  <r>
    <n v="1117"/>
    <s v="Medieval Village"/>
    <s v="Experience the Medieval in your own village. Increase your village into a city and walk through the streets."/>
    <n v="15000"/>
    <n v="83"/>
    <x v="2"/>
    <x v="12"/>
    <s v="EUR"/>
    <n v="1451053313"/>
    <n v="1448461313"/>
    <b v="0"/>
    <n v="8"/>
    <b v="0"/>
    <x v="17"/>
    <n v="1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x v="2"/>
    <s v="AUD"/>
    <n v="1396666779"/>
    <n v="1394078379"/>
    <b v="0"/>
    <n v="3"/>
    <b v="0"/>
    <x v="17"/>
    <n v="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1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15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150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1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x v="0"/>
    <s v="USD"/>
    <n v="1430409651"/>
    <n v="1427817651"/>
    <b v="0"/>
    <n v="7"/>
    <b v="0"/>
    <x v="18"/>
    <n v="3"/>
    <n v="60.71"/>
    <x v="6"/>
    <x v="18"/>
  </r>
  <r>
    <n v="1125"/>
    <s v="Ultimate Supremacy"/>
    <s v="Ultimate Supremacy will be the ultimate in mobile gaming, if you love fighting and strategy games, you will love Ultimate Supremacy."/>
    <n v="15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15000"/>
    <n v="10"/>
    <x v="2"/>
    <x v="0"/>
    <s v="USD"/>
    <n v="1468482694"/>
    <n v="1465890694"/>
    <b v="0"/>
    <n v="2"/>
    <b v="0"/>
    <x v="18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15000"/>
    <n v="585"/>
    <x v="2"/>
    <x v="0"/>
    <s v="USD"/>
    <n v="1416000600"/>
    <n v="1413318600"/>
    <b v="0"/>
    <n v="23"/>
    <b v="0"/>
    <x v="18"/>
    <n v="4"/>
    <n v="25.43"/>
    <x v="6"/>
    <x v="18"/>
  </r>
  <r>
    <n v="1128"/>
    <s v="Flying Turds"/>
    <s v="#havingfunFTW"/>
    <n v="15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15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15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5000"/>
    <n v="1438"/>
    <x v="2"/>
    <x v="5"/>
    <s v="CAD"/>
    <n v="1483238771"/>
    <n v="1480646771"/>
    <b v="0"/>
    <n v="13"/>
    <b v="0"/>
    <x v="18"/>
    <n v="10"/>
    <n v="110.62"/>
    <x v="6"/>
    <x v="18"/>
  </r>
  <r>
    <n v="1133"/>
    <s v="Ping"/>
    <s v="Ping is a simple game currently in the design process, where the player lives off of the power of their connection to the internet."/>
    <n v="15000"/>
    <n v="20"/>
    <x v="2"/>
    <x v="1"/>
    <s v="GBP"/>
    <n v="1406799981"/>
    <n v="1404207981"/>
    <b v="0"/>
    <n v="1"/>
    <b v="0"/>
    <x v="18"/>
    <n v="0"/>
    <n v="20"/>
    <x v="6"/>
    <x v="18"/>
  </r>
  <r>
    <n v="1134"/>
    <s v="New Mario Bro's style game!"/>
    <s v="We are creating a new Mario Bro's style game called KFK:Original. It's challenging, fun and totally awesome!!!"/>
    <n v="1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5000"/>
    <n v="50"/>
    <x v="2"/>
    <x v="12"/>
    <s v="EUR"/>
    <n v="1470527094"/>
    <n v="1467935094"/>
    <b v="0"/>
    <n v="1"/>
    <b v="0"/>
    <x v="18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x v="6"/>
    <s v="EUR"/>
    <n v="1450541229"/>
    <n v="1447949229"/>
    <b v="0"/>
    <n v="6"/>
    <b v="0"/>
    <x v="18"/>
    <n v="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x v="0"/>
    <s v="USD"/>
    <n v="1461440421"/>
    <n v="1458848421"/>
    <b v="0"/>
    <n v="39"/>
    <b v="0"/>
    <x v="18"/>
    <n v="66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x v="0"/>
    <s v="USD"/>
    <n v="1485035131"/>
    <n v="1483307131"/>
    <b v="0"/>
    <n v="4"/>
    <b v="0"/>
    <x v="18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15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1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150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15000"/>
    <n v="186"/>
    <x v="2"/>
    <x v="0"/>
    <s v="USD"/>
    <n v="1450327126"/>
    <n v="1447735126"/>
    <b v="0"/>
    <n v="8"/>
    <b v="0"/>
    <x v="18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150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14920"/>
    <n v="100"/>
    <x v="2"/>
    <x v="0"/>
    <s v="USD"/>
    <n v="1412272592"/>
    <n v="1407088592"/>
    <b v="0"/>
    <n v="1"/>
    <b v="0"/>
    <x v="19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14500"/>
    <n v="530"/>
    <x v="2"/>
    <x v="0"/>
    <s v="USD"/>
    <n v="1399071173"/>
    <n v="1395787973"/>
    <b v="0"/>
    <n v="12"/>
    <b v="0"/>
    <x v="19"/>
    <n v="4"/>
    <n v="44.17"/>
    <x v="7"/>
    <x v="19"/>
  </r>
  <r>
    <n v="1147"/>
    <s v="baked pugtato"/>
    <s v="amazing gourmet baked potato truck with variable options for everyone, its always been my dream, help me make it come true :)."/>
    <n v="145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4500"/>
    <n v="73"/>
    <x v="2"/>
    <x v="0"/>
    <s v="USD"/>
    <n v="1480568781"/>
    <n v="1477973181"/>
    <b v="0"/>
    <n v="3"/>
    <b v="0"/>
    <x v="19"/>
    <n v="1"/>
    <n v="24.33"/>
    <x v="7"/>
    <x v="19"/>
  </r>
  <r>
    <n v="1149"/>
    <s v="The Floridian Food Truck"/>
    <s v="Bringing culturally diverse Floridian cuisine to the people!"/>
    <n v="14500"/>
    <n v="75"/>
    <x v="2"/>
    <x v="0"/>
    <s v="USD"/>
    <n v="1466096566"/>
    <n v="1463504566"/>
    <b v="0"/>
    <n v="2"/>
    <b v="0"/>
    <x v="19"/>
    <n v="1"/>
    <n v="37.5"/>
    <x v="7"/>
    <x v="19"/>
  </r>
  <r>
    <n v="1150"/>
    <s v="Chef Po's Food Truck"/>
    <s v="Bringing delicious authentic and fusion Taiwanese Food to the West Coast."/>
    <n v="14440"/>
    <n v="252"/>
    <x v="2"/>
    <x v="0"/>
    <s v="USD"/>
    <n v="1452293675"/>
    <n v="1447109675"/>
    <b v="0"/>
    <n v="6"/>
    <b v="0"/>
    <x v="19"/>
    <n v="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14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4000"/>
    <n v="911"/>
    <x v="2"/>
    <x v="0"/>
    <s v="USD"/>
    <n v="1431709312"/>
    <n v="1429117312"/>
    <b v="0"/>
    <n v="15"/>
    <b v="0"/>
    <x v="19"/>
    <n v="7"/>
    <n v="60.73"/>
    <x v="7"/>
    <x v="19"/>
  </r>
  <r>
    <n v="1153"/>
    <s v="The Cold Spot Mobile Trailer"/>
    <s v="A mobile concession trailer for snow cones, ice cream, smoothies and more"/>
    <n v="14000"/>
    <n v="50"/>
    <x v="2"/>
    <x v="0"/>
    <s v="USD"/>
    <n v="1434647305"/>
    <n v="1432055305"/>
    <b v="0"/>
    <n v="1"/>
    <b v="0"/>
    <x v="19"/>
    <n v="0"/>
    <n v="50"/>
    <x v="7"/>
    <x v="19"/>
  </r>
  <r>
    <n v="1154"/>
    <s v="Food Truck Funding"/>
    <s v="We're about to launch our first ever food truck to share our amazing food and we need your help! Be a part of our truck!"/>
    <n v="14000"/>
    <n v="325"/>
    <x v="2"/>
    <x v="0"/>
    <s v="USD"/>
    <n v="1441507006"/>
    <n v="1438915006"/>
    <b v="0"/>
    <n v="3"/>
    <b v="0"/>
    <x v="19"/>
    <n v="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140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x v="0"/>
    <s v="USD"/>
    <n v="1417795480"/>
    <n v="1412607880"/>
    <b v="0"/>
    <n v="3"/>
    <b v="0"/>
    <x v="19"/>
    <n v="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1400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x v="0"/>
    <s v="USD"/>
    <n v="1427510586"/>
    <n v="1424922186"/>
    <b v="0"/>
    <n v="19"/>
    <b v="0"/>
    <x v="19"/>
    <n v="8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14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3803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x v="0"/>
    <s v="USD"/>
    <n v="1404623330"/>
    <n v="1401685730"/>
    <b v="0"/>
    <n v="25"/>
    <b v="0"/>
    <x v="19"/>
    <n v="1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x v="0"/>
    <s v="USD"/>
    <n v="1435291200"/>
    <n v="1432640342"/>
    <b v="0"/>
    <n v="8"/>
    <b v="0"/>
    <x v="19"/>
    <n v="22"/>
    <n v="358.88"/>
    <x v="7"/>
    <x v="19"/>
  </r>
  <r>
    <n v="1167"/>
    <s v="Empanada Express Food Truck"/>
    <s v="A mobile food truck serving up a Latino-inspired fusion cuisine using fresh, local, &amp; organic ingredients!"/>
    <n v="13000"/>
    <n v="979"/>
    <x v="2"/>
    <x v="0"/>
    <s v="USD"/>
    <n v="1410543495"/>
    <n v="1407865095"/>
    <b v="0"/>
    <n v="16"/>
    <b v="0"/>
    <x v="19"/>
    <n v="8"/>
    <n v="61.19"/>
    <x v="7"/>
    <x v="19"/>
  </r>
  <r>
    <n v="1168"/>
    <s v="SiMpLy FreSH fOoD TrUck"/>
    <s v="Simply fresh farm to table on wheels working close with local farms to ensure the highest of quality of product ."/>
    <n v="13000"/>
    <n v="1020"/>
    <x v="2"/>
    <x v="0"/>
    <s v="USD"/>
    <n v="1474507065"/>
    <n v="1471915065"/>
    <b v="0"/>
    <n v="3"/>
    <b v="0"/>
    <x v="19"/>
    <n v="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13000"/>
    <n v="100"/>
    <x v="2"/>
    <x v="1"/>
    <s v="GBP"/>
    <n v="1433021171"/>
    <n v="1430429171"/>
    <b v="0"/>
    <n v="2"/>
    <b v="0"/>
    <x v="19"/>
    <n v="1"/>
    <n v="50"/>
    <x v="7"/>
    <x v="19"/>
  </r>
  <r>
    <n v="1171"/>
    <s v="The Mean Green Purple Machine"/>
    <s v="Tulsa's first true biodiesel, alternative energy powered food truck! Oh yeah, and delicious food!"/>
    <n v="13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13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3000"/>
    <n v="886"/>
    <x v="2"/>
    <x v="0"/>
    <s v="USD"/>
    <n v="1462738327"/>
    <n v="1460146327"/>
    <b v="0"/>
    <n v="19"/>
    <b v="0"/>
    <x v="19"/>
    <n v="7"/>
    <n v="46.63"/>
    <x v="7"/>
    <x v="19"/>
  </r>
  <r>
    <n v="1175"/>
    <s v="Bad To The Cone Food Service ATX"/>
    <s v="&quot;Create-Your-Cone&quot;. Freshly made waffle cones stuffed with your choice of yummy ingredients, or frozen yogurt!"/>
    <n v="13000"/>
    <n v="585"/>
    <x v="2"/>
    <x v="0"/>
    <s v="USD"/>
    <n v="1436981339"/>
    <n v="1434389339"/>
    <b v="0"/>
    <n v="9"/>
    <b v="0"/>
    <x v="19"/>
    <n v="5"/>
    <n v="65"/>
    <x v="7"/>
    <x v="19"/>
  </r>
  <r>
    <n v="1176"/>
    <s v="Mirlin's Sushi"/>
    <s v="Mirlins Sushi!_x000a_Find us on Facebook!_x000a_(Gives backers a voice, and a direct link to us! No kickstarter disappearing act here!)"/>
    <n v="13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13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13000"/>
    <n v="3200"/>
    <x v="2"/>
    <x v="5"/>
    <s v="CAD"/>
    <n v="1446052627"/>
    <n v="1443460627"/>
    <b v="0"/>
    <n v="5"/>
    <b v="0"/>
    <x v="19"/>
    <n v="25"/>
    <n v="640"/>
    <x v="7"/>
    <x v="19"/>
  </r>
  <r>
    <n v="1180"/>
    <s v="Hogzilla S.O.W. (Squeals On Wheels) A Veteran Owned Company"/>
    <s v="We would like to start a military-themed food truck to serve the Battle Creek/Kalamazoo area."/>
    <n v="13000"/>
    <n v="5875"/>
    <x v="2"/>
    <x v="0"/>
    <s v="USD"/>
    <n v="1403983314"/>
    <n v="1400786514"/>
    <b v="0"/>
    <n v="85"/>
    <b v="0"/>
    <x v="19"/>
    <n v="45"/>
    <n v="69.12"/>
    <x v="7"/>
    <x v="19"/>
  </r>
  <r>
    <n v="1181"/>
    <s v="Gringo Loco Tacos Food Truck"/>
    <s v="Bringing the best tacos to the streets of Chicago!"/>
    <n v="13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x v="0"/>
    <s v="USD"/>
    <n v="1484239320"/>
    <n v="1482609088"/>
    <b v="0"/>
    <n v="4"/>
    <b v="0"/>
    <x v="19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12800"/>
    <n v="100"/>
    <x v="2"/>
    <x v="0"/>
    <s v="USD"/>
    <n v="1478059140"/>
    <n v="1476391223"/>
    <b v="0"/>
    <n v="3"/>
    <b v="0"/>
    <x v="19"/>
    <n v="1"/>
    <n v="33.33"/>
    <x v="7"/>
    <x v="19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x v="20"/>
    <n v="18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x v="20"/>
    <n v="10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x v="20"/>
    <n v="64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x v="20"/>
    <n v="73"/>
    <n v="130.16"/>
    <x v="8"/>
    <x v="20"/>
  </r>
  <r>
    <n v="1188"/>
    <s v="Because Dance."/>
    <s v="A photobook of young dancers and their inspiring stories, photographed in beautiful and unique locations."/>
    <n v="12500"/>
    <n v="3211"/>
    <x v="0"/>
    <x v="5"/>
    <s v="CAD"/>
    <n v="1482943740"/>
    <n v="1481129340"/>
    <b v="0"/>
    <n v="85"/>
    <b v="1"/>
    <x v="20"/>
    <n v="26"/>
    <n v="37.78"/>
    <x v="8"/>
    <x v="20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x v="20"/>
    <n v="78"/>
    <n v="112.79"/>
    <x v="8"/>
    <x v="20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x v="20"/>
    <n v="5"/>
    <n v="51.92"/>
    <x v="8"/>
    <x v="20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x v="20"/>
    <n v="24"/>
    <n v="89.24"/>
    <x v="8"/>
    <x v="20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x v="20"/>
    <n v="2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x v="20"/>
    <n v="175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13"/>
    <s v="EUR"/>
    <n v="1450602000"/>
    <n v="1445415653"/>
    <b v="0"/>
    <n v="170"/>
    <b v="1"/>
    <x v="20"/>
    <n v="108"/>
    <n v="79.41"/>
    <x v="8"/>
    <x v="20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x v="20"/>
    <n v="31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x v="20"/>
    <n v="305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x v="20"/>
    <n v="75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x v="20"/>
    <n v="22"/>
    <n v="299.22000000000003"/>
    <x v="8"/>
    <x v="20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x v="20"/>
    <n v="50"/>
    <n v="58.53"/>
    <x v="8"/>
    <x v="20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x v="20"/>
    <n v="5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2"/>
    <s v="AUD"/>
    <n v="1435388154"/>
    <n v="1432796154"/>
    <b v="0"/>
    <n v="271"/>
    <b v="1"/>
    <x v="20"/>
    <n v="415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x v="20"/>
    <n v="139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x v="20"/>
    <n v="112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12"/>
    <s v="EUR"/>
    <n v="1434197351"/>
    <n v="1431605351"/>
    <b v="0"/>
    <n v="62"/>
    <b v="1"/>
    <x v="20"/>
    <n v="10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15"/>
    <s v="EUR"/>
    <n v="1489238940"/>
    <n v="1486406253"/>
    <b v="0"/>
    <n v="32"/>
    <b v="1"/>
    <x v="20"/>
    <n v="9"/>
    <n v="32.340000000000003"/>
    <x v="8"/>
    <x v="20"/>
  </r>
  <r>
    <n v="1207"/>
    <s v="ITALIANA"/>
    <s v="A humanistic photo book about ancestral &amp; post-modern Italy."/>
    <n v="12000"/>
    <n v="17396"/>
    <x v="0"/>
    <x v="13"/>
    <s v="EUR"/>
    <n v="1459418400"/>
    <n v="1456827573"/>
    <b v="0"/>
    <n v="141"/>
    <b v="1"/>
    <x v="20"/>
    <n v="145"/>
    <n v="123.38"/>
    <x v="8"/>
    <x v="20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x v="20"/>
    <n v="12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x v="20"/>
    <n v="53"/>
    <n v="138.26"/>
    <x v="8"/>
    <x v="20"/>
  </r>
  <r>
    <n v="1210"/>
    <s v="Det Andra GÃ¶teborg"/>
    <s v="En fotobok om livet i det enda andra GÃ¶teborg i vÃ¤rlden"/>
    <n v="12000"/>
    <n v="50863"/>
    <x v="0"/>
    <x v="11"/>
    <s v="SEK"/>
    <n v="1433106000"/>
    <n v="1431124572"/>
    <b v="0"/>
    <n v="103"/>
    <b v="1"/>
    <x v="20"/>
    <n v="424"/>
    <n v="493.82"/>
    <x v="8"/>
    <x v="20"/>
  </r>
  <r>
    <n v="1211"/>
    <s v="500 Views of Japan"/>
    <s v="From 2010 to 2015, I took over 15 000 photos in Japan. Here's 500 of them. Landscape, city view, people and so much more!"/>
    <n v="12000"/>
    <n v="1011"/>
    <x v="0"/>
    <x v="5"/>
    <s v="CAD"/>
    <n v="1465505261"/>
    <n v="1464209261"/>
    <b v="0"/>
    <n v="6"/>
    <b v="1"/>
    <x v="20"/>
    <n v="8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x v="20"/>
    <n v="2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x v="20"/>
    <n v="55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x v="20"/>
    <n v="22"/>
    <n v="105.44"/>
    <x v="8"/>
    <x v="20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x v="20"/>
    <n v="328"/>
    <n v="71.59"/>
    <x v="8"/>
    <x v="20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x v="20"/>
    <n v="17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x v="20"/>
    <n v="227"/>
    <n v="148.57"/>
    <x v="8"/>
    <x v="20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x v="20"/>
    <n v="129"/>
    <n v="174.21"/>
    <x v="8"/>
    <x v="20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x v="20"/>
    <n v="217"/>
    <n v="102.86"/>
    <x v="8"/>
    <x v="20"/>
  </r>
  <r>
    <n v="1220"/>
    <s v="All The People"/>
    <s v="A beautiful photo art book of portraits and conversations with people that may expand your idea of gender."/>
    <n v="12000"/>
    <n v="15565"/>
    <x v="0"/>
    <x v="12"/>
    <s v="EUR"/>
    <n v="1440515112"/>
    <n v="1437923112"/>
    <b v="0"/>
    <n v="140"/>
    <b v="1"/>
    <x v="20"/>
    <n v="13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x v="20"/>
    <n v="20"/>
    <n v="23.8"/>
    <x v="8"/>
    <x v="20"/>
  </r>
  <r>
    <n v="1222"/>
    <s v="Project Pilgrim"/>
    <s v="Project Pilgrim is my effort to work towards normalizing mental health."/>
    <n v="12000"/>
    <n v="11215"/>
    <x v="0"/>
    <x v="5"/>
    <s v="CAD"/>
    <n v="1459483200"/>
    <n v="1456852647"/>
    <b v="0"/>
    <n v="138"/>
    <b v="1"/>
    <x v="20"/>
    <n v="93"/>
    <n v="81.27"/>
    <x v="8"/>
    <x v="20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x v="20"/>
    <n v="185"/>
    <n v="116.21"/>
    <x v="8"/>
    <x v="20"/>
  </r>
  <r>
    <n v="1224"/>
    <s v="&quot;I Dreamed Last Night&quot; Album (Canceled)"/>
    <s v="Modern Celtic influenced CD.  Help me finish what I started before the stroke."/>
    <n v="12000"/>
    <n v="1060"/>
    <x v="1"/>
    <x v="0"/>
    <s v="USD"/>
    <n v="1402060302"/>
    <n v="1396876302"/>
    <b v="0"/>
    <n v="18"/>
    <b v="0"/>
    <x v="21"/>
    <n v="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x v="0"/>
    <s v="USD"/>
    <n v="1382478278"/>
    <n v="1377294278"/>
    <b v="0"/>
    <n v="3"/>
    <b v="0"/>
    <x v="21"/>
    <n v="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x v="0"/>
    <s v="USD"/>
    <n v="1398042000"/>
    <n v="1395089981"/>
    <b v="0"/>
    <n v="40"/>
    <b v="0"/>
    <x v="21"/>
    <n v="16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x v="0"/>
    <s v="USD"/>
    <n v="1317231008"/>
    <n v="1312047008"/>
    <b v="0"/>
    <n v="24"/>
    <b v="0"/>
    <x v="21"/>
    <n v="12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x v="0"/>
    <s v="USD"/>
    <n v="1334592000"/>
    <n v="1331982127"/>
    <b v="0"/>
    <n v="1"/>
    <b v="0"/>
    <x v="21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x v="0"/>
    <s v="USD"/>
    <n v="1381090870"/>
    <n v="1377030070"/>
    <b v="0"/>
    <n v="1"/>
    <b v="0"/>
    <x v="21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x v="0"/>
    <s v="USD"/>
    <n v="1329864374"/>
    <n v="1328049974"/>
    <b v="0"/>
    <n v="6"/>
    <b v="0"/>
    <x v="21"/>
    <n v="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x v="21"/>
    <n v="2"/>
    <n v="35"/>
    <x v="4"/>
    <x v="21"/>
  </r>
  <r>
    <n v="1236"/>
    <s v="&quot;Volando&quot; CD Release (Canceled)"/>
    <s v="Raising money to give the musicians their due."/>
    <n v="120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x v="0"/>
    <s v="USD"/>
    <n v="1312641536"/>
    <n v="1310049536"/>
    <b v="0"/>
    <n v="3"/>
    <b v="0"/>
    <x v="21"/>
    <n v="1"/>
    <n v="59.33"/>
    <x v="4"/>
    <x v="21"/>
  </r>
  <r>
    <n v="1239"/>
    <s v="Help Calmenco! finance new CD and Tour (Canceled)"/>
    <s v="Please consider helping us with our new CD and Riverdance Tour"/>
    <n v="120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12000"/>
    <n v="241"/>
    <x v="1"/>
    <x v="0"/>
    <s v="USD"/>
    <n v="1373665860"/>
    <n v="1368579457"/>
    <b v="0"/>
    <n v="8"/>
    <b v="0"/>
    <x v="21"/>
    <n v="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x v="0"/>
    <s v="USD"/>
    <n v="1414994340"/>
    <n v="1413057980"/>
    <b v="0"/>
    <n v="34"/>
    <b v="0"/>
    <x v="21"/>
    <n v="2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x v="0"/>
    <s v="USD"/>
    <n v="1315747080"/>
    <n v="1314417502"/>
    <b v="0"/>
    <n v="1"/>
    <b v="0"/>
    <x v="21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x v="11"/>
    <n v="17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x v="11"/>
    <n v="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x v="11"/>
    <n v="20"/>
    <n v="75.48"/>
    <x v="4"/>
    <x v="11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x v="11"/>
    <n v="36"/>
    <n v="85.5"/>
    <x v="4"/>
    <x v="11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x v="11"/>
    <n v="3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x v="11"/>
    <n v="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x v="11"/>
    <n v="500"/>
    <n v="118.2"/>
    <x v="4"/>
    <x v="11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x v="11"/>
    <n v="5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x v="11"/>
    <n v="40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x v="11"/>
    <n v="253"/>
    <n v="42.73"/>
    <x v="4"/>
    <x v="11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x v="11"/>
    <n v="11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x v="11"/>
    <n v="5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x v="11"/>
    <n v="302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x v="11"/>
    <n v="141"/>
    <n v="92.1"/>
    <x v="4"/>
    <x v="11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x v="11"/>
    <n v="222"/>
    <n v="38.18"/>
    <x v="4"/>
    <x v="11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x v="11"/>
    <n v="2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x v="11"/>
    <n v="33"/>
    <n v="50.69"/>
    <x v="4"/>
    <x v="11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x v="11"/>
    <n v="18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5"/>
    <s v="CAD"/>
    <n v="1392574692"/>
    <n v="1389982692"/>
    <b v="1"/>
    <n v="105"/>
    <b v="1"/>
    <x v="11"/>
    <n v="73"/>
    <n v="77.64"/>
    <x v="4"/>
    <x v="11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x v="11"/>
    <n v="16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x v="11"/>
    <n v="10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x v="11"/>
    <n v="38"/>
    <n v="63.18"/>
    <x v="4"/>
    <x v="11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x v="11"/>
    <n v="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x v="11"/>
    <n v="204"/>
    <n v="140.86000000000001"/>
    <x v="4"/>
    <x v="11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x v="11"/>
    <n v="12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x v="11"/>
    <n v="186"/>
    <n v="99.16"/>
    <x v="4"/>
    <x v="11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x v="11"/>
    <n v="104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x v="11"/>
    <n v="69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x v="11"/>
    <n v="48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5"/>
    <s v="CAD"/>
    <n v="1409506291"/>
    <n v="1406914291"/>
    <b v="1"/>
    <n v="54"/>
    <b v="1"/>
    <x v="11"/>
    <n v="3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x v="11"/>
    <n v="367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x v="11"/>
    <n v="232"/>
    <n v="62.52"/>
    <x v="4"/>
    <x v="11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x v="11"/>
    <n v="30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x v="11"/>
    <n v="15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x v="11"/>
    <n v="96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x v="11"/>
    <n v="132"/>
    <n v="73.36"/>
    <x v="4"/>
    <x v="11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x v="11"/>
    <n v="15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x v="11"/>
    <n v="75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x v="11"/>
    <n v="183"/>
    <n v="67.67"/>
    <x v="4"/>
    <x v="11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x v="11"/>
    <n v="2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x v="6"/>
    <n v="20"/>
    <n v="65.16"/>
    <x v="1"/>
    <x v="6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x v="6"/>
    <n v="20"/>
    <n v="32.270000000000003"/>
    <x v="1"/>
    <x v="6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x v="6"/>
    <n v="1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x v="6"/>
    <n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6"/>
    <n v="40"/>
    <n v="65.87"/>
    <x v="1"/>
    <x v="6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x v="6"/>
    <n v="19"/>
    <n v="36.08"/>
    <x v="1"/>
    <x v="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6"/>
    <n v="38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x v="6"/>
    <n v="44"/>
    <n v="104.07"/>
    <x v="1"/>
    <x v="6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x v="6"/>
    <n v="19"/>
    <n v="35.96"/>
    <x v="1"/>
    <x v="6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x v="6"/>
    <n v="153"/>
    <n v="127.79"/>
    <x v="1"/>
    <x v="6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x v="6"/>
    <n v="6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x v="6"/>
    <n v="25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x v="6"/>
    <n v="1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x v="6"/>
    <n v="219"/>
    <n v="92.04"/>
    <x v="1"/>
    <x v="6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x v="6"/>
    <n v="21"/>
    <n v="63.42"/>
    <x v="1"/>
    <x v="6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x v="6"/>
    <n v="43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6"/>
    <n v="4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x v="6"/>
    <n v="21"/>
    <n v="70.86"/>
    <x v="1"/>
    <x v="6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x v="6"/>
    <n v="25"/>
    <n v="50"/>
    <x v="1"/>
    <x v="6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x v="6"/>
    <n v="4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x v="1"/>
    <s v="GBP"/>
    <n v="1489376405"/>
    <n v="1484196005"/>
    <b v="0"/>
    <n v="104"/>
    <b v="0"/>
    <x v="8"/>
    <n v="15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x v="0"/>
    <s v="USD"/>
    <n v="1469122200"/>
    <n v="1466611108"/>
    <b v="0"/>
    <n v="86"/>
    <b v="0"/>
    <x v="8"/>
    <n v="7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x v="0"/>
    <s v="USD"/>
    <n v="1417690734"/>
    <n v="1415098734"/>
    <b v="0"/>
    <n v="356"/>
    <b v="0"/>
    <x v="8"/>
    <n v="718"/>
    <n v="201.6"/>
    <x v="2"/>
    <x v="8"/>
  </r>
  <r>
    <n v="1307"/>
    <s v="VR Card - Customized Virtual Reality Viewer (Canceled)"/>
    <s v="Get VR to Everyone with Mailable, Ready to Use Viewers"/>
    <n v="10000"/>
    <n v="5757"/>
    <x v="1"/>
    <x v="0"/>
    <s v="USD"/>
    <n v="1455710679"/>
    <n v="1453118679"/>
    <b v="0"/>
    <n v="45"/>
    <b v="0"/>
    <x v="8"/>
    <n v="58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0000"/>
    <n v="12879"/>
    <x v="1"/>
    <x v="0"/>
    <s v="USD"/>
    <n v="1444943468"/>
    <n v="1441919468"/>
    <b v="0"/>
    <n v="35"/>
    <b v="0"/>
    <x v="8"/>
    <n v="129"/>
    <n v="367.97"/>
    <x v="2"/>
    <x v="8"/>
  </r>
  <r>
    <n v="1310"/>
    <s v="k5-jkt.by kiger (Canceled)"/>
    <s v="An essential hoodie that holds all sized smart phones and keep your headphone wires tangle free."/>
    <n v="10000"/>
    <n v="3100"/>
    <x v="1"/>
    <x v="0"/>
    <s v="USD"/>
    <n v="1471622450"/>
    <n v="1467734450"/>
    <b v="0"/>
    <n v="24"/>
    <b v="0"/>
    <x v="8"/>
    <n v="31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x v="0"/>
    <s v="USD"/>
    <n v="1480536919"/>
    <n v="1477509319"/>
    <b v="0"/>
    <n v="100"/>
    <b v="0"/>
    <x v="8"/>
    <n v="801"/>
    <n v="800.7"/>
    <x v="2"/>
    <x v="8"/>
  </r>
  <r>
    <n v="1312"/>
    <s v="GoSolo Hat for GoPro (Canceled)"/>
    <s v="People loved the original Black and Gray GoSolo hats and asked for more. So we received sample for 3 more colors!"/>
    <n v="10000"/>
    <n v="28"/>
    <x v="1"/>
    <x v="0"/>
    <s v="USD"/>
    <n v="1429375922"/>
    <n v="1426783922"/>
    <b v="0"/>
    <n v="1"/>
    <b v="0"/>
    <x v="8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x v="0"/>
    <s v="USD"/>
    <n v="1457024514"/>
    <n v="1454432514"/>
    <b v="0"/>
    <n v="122"/>
    <b v="0"/>
    <x v="8"/>
    <n v="12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x v="0"/>
    <s v="USD"/>
    <n v="1477065860"/>
    <n v="1471881860"/>
    <b v="0"/>
    <n v="11"/>
    <b v="0"/>
    <x v="8"/>
    <n v="20"/>
    <n v="184.36"/>
    <x v="2"/>
    <x v="8"/>
  </r>
  <r>
    <n v="1315"/>
    <s v="World's First Amphibious Heart Rate &amp; Fitness Wearable"/>
    <s v="Zoom will happen - THANK YOU! Received outside funding due amazing early success!"/>
    <n v="10000"/>
    <n v="40404"/>
    <x v="1"/>
    <x v="0"/>
    <s v="USD"/>
    <n v="1446771600"/>
    <n v="1443700648"/>
    <b v="0"/>
    <n v="248"/>
    <b v="0"/>
    <x v="8"/>
    <n v="40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10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x v="8"/>
    <s v="DKK"/>
    <n v="1469109600"/>
    <n v="1464586746"/>
    <b v="0"/>
    <n v="19"/>
    <b v="0"/>
    <x v="8"/>
    <n v="115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10000"/>
    <n v="6130"/>
    <x v="1"/>
    <x v="0"/>
    <s v="USD"/>
    <n v="1420938172"/>
    <n v="1418346172"/>
    <b v="0"/>
    <n v="135"/>
    <b v="0"/>
    <x v="8"/>
    <n v="6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x v="1"/>
    <s v="GBP"/>
    <n v="1405094400"/>
    <n v="1403810965"/>
    <b v="0"/>
    <n v="9"/>
    <b v="0"/>
    <x v="8"/>
    <n v="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x v="9"/>
    <s v="EUR"/>
    <n v="1483138800"/>
    <n v="1480610046"/>
    <b v="0"/>
    <n v="3"/>
    <b v="0"/>
    <x v="8"/>
    <n v="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x v="11"/>
    <s v="SEK"/>
    <n v="1482515937"/>
    <n v="1479923937"/>
    <b v="0"/>
    <n v="7"/>
    <b v="0"/>
    <x v="8"/>
    <n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x v="8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x v="0"/>
    <s v="USD"/>
    <n v="1461653700"/>
    <n v="1458665146"/>
    <b v="0"/>
    <n v="44"/>
    <b v="0"/>
    <x v="8"/>
    <n v="13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x v="0"/>
    <s v="USD"/>
    <n v="1476371552"/>
    <n v="1473779552"/>
    <b v="0"/>
    <n v="90"/>
    <b v="0"/>
    <x v="8"/>
    <n v="49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x v="0"/>
    <s v="USD"/>
    <n v="1483063435"/>
    <n v="1480471435"/>
    <b v="0"/>
    <n v="8"/>
    <b v="0"/>
    <x v="8"/>
    <n v="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x v="0"/>
    <s v="USD"/>
    <n v="1421348428"/>
    <n v="1417460428"/>
    <b v="0"/>
    <n v="11"/>
    <b v="0"/>
    <x v="8"/>
    <n v="1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x v="0"/>
    <s v="USD"/>
    <n v="1432916235"/>
    <n v="1430324235"/>
    <b v="0"/>
    <n v="41"/>
    <b v="0"/>
    <x v="8"/>
    <n v="17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x v="0"/>
    <s v="USD"/>
    <n v="1476458734"/>
    <n v="1472570734"/>
    <b v="0"/>
    <n v="15"/>
    <b v="0"/>
    <x v="8"/>
    <n v="1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x v="0"/>
    <s v="USD"/>
    <n v="1417501145"/>
    <n v="1414041545"/>
    <b v="0"/>
    <n v="9"/>
    <b v="0"/>
    <x v="8"/>
    <n v="4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x v="0"/>
    <s v="USD"/>
    <n v="1467432000"/>
    <n v="1464763109"/>
    <b v="0"/>
    <n v="50"/>
    <b v="0"/>
    <x v="8"/>
    <n v="7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x v="8"/>
    <n v="3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x v="0"/>
    <s v="USD"/>
    <n v="1457721287"/>
    <n v="1455129287"/>
    <b v="0"/>
    <n v="276"/>
    <b v="0"/>
    <x v="8"/>
    <n v="143"/>
    <n v="51.82"/>
    <x v="2"/>
    <x v="8"/>
  </r>
  <r>
    <n v="1335"/>
    <s v="UB Fit (Canceled)"/>
    <s v="Dial up your performance with UB Fit: 1st wearable resistance technology that allows you to tone muscles while doing a cardio workout"/>
    <n v="10000"/>
    <n v="4940"/>
    <x v="1"/>
    <x v="0"/>
    <s v="USD"/>
    <n v="1449354502"/>
    <n v="1446762502"/>
    <b v="0"/>
    <n v="16"/>
    <b v="0"/>
    <x v="8"/>
    <n v="4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x v="0"/>
    <s v="USD"/>
    <n v="1418849028"/>
    <n v="1415825028"/>
    <b v="0"/>
    <n v="224"/>
    <b v="0"/>
    <x v="8"/>
    <n v="84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x v="0"/>
    <s v="USD"/>
    <n v="1488549079"/>
    <n v="1485957079"/>
    <b v="0"/>
    <n v="140"/>
    <b v="0"/>
    <x v="8"/>
    <n v="247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x v="0"/>
    <s v="USD"/>
    <n v="1438543033"/>
    <n v="1435951033"/>
    <b v="0"/>
    <n v="15"/>
    <b v="0"/>
    <x v="8"/>
    <n v="10"/>
    <n v="66.069999999999993"/>
    <x v="2"/>
    <x v="8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x v="8"/>
    <n v="33"/>
    <n v="89.65"/>
    <x v="2"/>
    <x v="8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x v="1"/>
    <s v="GBP"/>
    <n v="1475333917"/>
    <n v="1472569117"/>
    <b v="0"/>
    <n v="46"/>
    <b v="0"/>
    <x v="8"/>
    <n v="17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x v="8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x v="0"/>
    <s v="USD"/>
    <n v="1471579140"/>
    <n v="1466512683"/>
    <b v="0"/>
    <n v="323"/>
    <b v="0"/>
    <x v="8"/>
    <n v="51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5"/>
    <s v="CAD"/>
    <n v="1467313039"/>
    <n v="1464807439"/>
    <b v="0"/>
    <n v="139"/>
    <b v="1"/>
    <x v="9"/>
    <n v="57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x v="9"/>
    <n v="4"/>
    <n v="53.57"/>
    <x v="3"/>
    <x v="9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x v="9"/>
    <n v="7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x v="9"/>
    <n v="26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x v="9"/>
    <n v="60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5"/>
    <s v="CAD"/>
    <n v="1450249140"/>
    <n v="1447055935"/>
    <b v="0"/>
    <n v="172"/>
    <b v="1"/>
    <x v="9"/>
    <n v="10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x v="9"/>
    <n v="52"/>
    <n v="66.7"/>
    <x v="3"/>
    <x v="9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x v="9"/>
    <n v="203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x v="9"/>
    <n v="13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x v="9"/>
    <n v="16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x v="9"/>
    <n v="3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x v="9"/>
    <n v="62"/>
    <n v="71.44"/>
    <x v="3"/>
    <x v="9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x v="9"/>
    <n v="25"/>
    <n v="38.549999999999997"/>
    <x v="3"/>
    <x v="9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9"/>
    <n v="34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x v="9"/>
    <n v="8"/>
    <n v="40.21"/>
    <x v="3"/>
    <x v="9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x v="9"/>
    <n v="2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x v="9"/>
    <n v="7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x v="9"/>
    <n v="1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x v="9"/>
    <n v="2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8"/>
    <s v="DKK"/>
    <n v="1420648906"/>
    <n v="1415464906"/>
    <b v="0"/>
    <n v="144"/>
    <b v="1"/>
    <x v="11"/>
    <n v="498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x v="11"/>
    <n v="75"/>
    <n v="81.739999999999995"/>
    <x v="4"/>
    <x v="11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x v="11"/>
    <n v="95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x v="11"/>
    <n v="57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x v="11"/>
    <n v="55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x v="11"/>
    <n v="341"/>
    <n v="83.97"/>
    <x v="4"/>
    <x v="11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x v="11"/>
    <n v="1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x v="11"/>
    <n v="75"/>
    <n v="107.07"/>
    <x v="4"/>
    <x v="11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x v="11"/>
    <n v="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x v="11"/>
    <n v="28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6"/>
    <s v="EUR"/>
    <n v="1484444119"/>
    <n v="1481852119"/>
    <b v="0"/>
    <n v="109"/>
    <b v="1"/>
    <x v="11"/>
    <n v="69"/>
    <n v="62.87"/>
    <x v="4"/>
    <x v="11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x v="11"/>
    <n v="9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x v="11"/>
    <n v="15"/>
    <n v="48.71"/>
    <x v="4"/>
    <x v="11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11"/>
    <n v="4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x v="11"/>
    <n v="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x v="11"/>
    <n v="54"/>
    <n v="73.36"/>
    <x v="4"/>
    <x v="11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x v="11"/>
    <n v="8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5"/>
    <s v="CAD"/>
    <n v="1482457678"/>
    <n v="1480729678"/>
    <b v="0"/>
    <n v="93"/>
    <b v="1"/>
    <x v="11"/>
    <n v="4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x v="11"/>
    <n v="43"/>
    <n v="68.94"/>
    <x v="4"/>
    <x v="11"/>
  </r>
  <r>
    <n v="1385"/>
    <s v="Chi Might Project"/>
    <s v="Musicians, singers &amp; songwriters from all over the world collaborate via YouTube in order to create an amazing album!"/>
    <n v="10000"/>
    <n v="8832.49"/>
    <x v="0"/>
    <x v="12"/>
    <s v="EUR"/>
    <n v="1461931860"/>
    <n v="1457109121"/>
    <b v="0"/>
    <n v="134"/>
    <b v="1"/>
    <x v="11"/>
    <n v="88"/>
    <n v="65.91"/>
    <x v="4"/>
    <x v="11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x v="11"/>
    <n v="9"/>
    <n v="62.5"/>
    <x v="4"/>
    <x v="11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x v="11"/>
    <n v="5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x v="11"/>
    <n v="67"/>
    <n v="60.18"/>
    <x v="4"/>
    <x v="11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x v="11"/>
    <n v="7"/>
    <n v="21.38"/>
    <x v="4"/>
    <x v="11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x v="11"/>
    <n v="31"/>
    <n v="160.79"/>
    <x v="4"/>
    <x v="11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x v="11"/>
    <n v="6"/>
    <n v="42.38"/>
    <x v="4"/>
    <x v="11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x v="11"/>
    <n v="28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x v="11"/>
    <n v="9"/>
    <n v="53.88"/>
    <x v="4"/>
    <x v="11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11"/>
    <n v="3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x v="11"/>
    <n v="64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x v="11"/>
    <n v="4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x v="11"/>
    <n v="1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x v="11"/>
    <n v="6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x v="11"/>
    <n v="12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x v="11"/>
    <n v="27"/>
    <n v="24.15"/>
    <x v="4"/>
    <x v="11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11"/>
    <n v="4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00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10000"/>
    <n v="105"/>
    <x v="2"/>
    <x v="0"/>
    <s v="USD"/>
    <n v="1417195201"/>
    <n v="1414599601"/>
    <b v="1"/>
    <n v="17"/>
    <b v="0"/>
    <x v="22"/>
    <n v="1"/>
    <n v="6.18"/>
    <x v="3"/>
    <x v="22"/>
  </r>
  <r>
    <n v="1406"/>
    <s v="Man Down! Translation project"/>
    <s v="The White coat and the battle dress uniform"/>
    <n v="10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x v="0"/>
    <s v="USD"/>
    <n v="1407847978"/>
    <n v="1405687978"/>
    <b v="0"/>
    <n v="2"/>
    <b v="0"/>
    <x v="22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x v="1"/>
    <s v="GBP"/>
    <n v="1447451756"/>
    <n v="1444856156"/>
    <b v="0"/>
    <n v="6"/>
    <b v="0"/>
    <x v="22"/>
    <n v="1"/>
    <n v="12"/>
    <x v="3"/>
    <x v="22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10000"/>
    <n v="320"/>
    <x v="2"/>
    <x v="0"/>
    <s v="USD"/>
    <n v="1417656699"/>
    <n v="1415064699"/>
    <b v="0"/>
    <n v="13"/>
    <b v="0"/>
    <x v="22"/>
    <n v="3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x v="13"/>
    <s v="EUR"/>
    <n v="1455964170"/>
    <n v="1450780170"/>
    <b v="0"/>
    <n v="1"/>
    <b v="0"/>
    <x v="22"/>
    <n v="1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x v="0"/>
    <s v="USD"/>
    <n v="1439741591"/>
    <n v="1436285591"/>
    <b v="0"/>
    <n v="9"/>
    <b v="0"/>
    <x v="22"/>
    <n v="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10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x v="0"/>
    <s v="USD"/>
    <n v="1476010619"/>
    <n v="1473418619"/>
    <b v="0"/>
    <n v="10"/>
    <b v="0"/>
    <x v="22"/>
    <n v="4"/>
    <n v="44.5"/>
    <x v="3"/>
    <x v="22"/>
  </r>
  <r>
    <n v="1420"/>
    <s v="Shakespeare in the Hood - Romeo and Juliet"/>
    <s v="Help me butcher Shakespeare in a satirical fashion."/>
    <n v="10000"/>
    <n v="3"/>
    <x v="2"/>
    <x v="0"/>
    <s v="USD"/>
    <n v="1467129686"/>
    <n v="1464969686"/>
    <b v="0"/>
    <n v="3"/>
    <b v="0"/>
    <x v="22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x v="11"/>
    <s v="SEK"/>
    <n v="1423432709"/>
    <n v="1420840709"/>
    <b v="0"/>
    <n v="2"/>
    <b v="0"/>
    <x v="22"/>
    <n v="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x v="2"/>
    <s v="AUD"/>
    <n v="1451637531"/>
    <n v="1449045531"/>
    <b v="0"/>
    <n v="1"/>
    <b v="0"/>
    <x v="22"/>
    <n v="1"/>
    <n v="100"/>
    <x v="3"/>
    <x v="22"/>
  </r>
  <r>
    <n v="1424"/>
    <s v="Subway Mantras"/>
    <s v="A short book of practical mantras that can be used every day of the week. Mantras are cogwheels of universal engines."/>
    <n v="10000"/>
    <n v="1527"/>
    <x v="2"/>
    <x v="0"/>
    <s v="USD"/>
    <n v="1479233602"/>
    <n v="1478106802"/>
    <b v="0"/>
    <n v="14"/>
    <b v="0"/>
    <x v="22"/>
    <n v="15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10000"/>
    <n v="419"/>
    <x v="2"/>
    <x v="12"/>
    <s v="EUR"/>
    <n v="1474230385"/>
    <n v="1471638385"/>
    <b v="0"/>
    <n v="4"/>
    <b v="0"/>
    <x v="22"/>
    <n v="4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x v="3"/>
    <s v="EUR"/>
    <n v="1459584417"/>
    <n v="1456996017"/>
    <b v="0"/>
    <n v="3"/>
    <b v="0"/>
    <x v="22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10000"/>
    <n v="403"/>
    <x v="2"/>
    <x v="0"/>
    <s v="USD"/>
    <n v="1419017488"/>
    <n v="1416339088"/>
    <b v="0"/>
    <n v="5"/>
    <b v="0"/>
    <x v="22"/>
    <n v="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x v="0"/>
    <s v="USD"/>
    <n v="1448517816"/>
    <n v="1445922216"/>
    <b v="0"/>
    <n v="47"/>
    <b v="0"/>
    <x v="22"/>
    <n v="54"/>
    <n v="115.55"/>
    <x v="3"/>
    <x v="22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x v="13"/>
    <s v="EUR"/>
    <n v="1481367600"/>
    <n v="1477839675"/>
    <b v="0"/>
    <n v="10"/>
    <b v="0"/>
    <x v="22"/>
    <n v="8"/>
    <n v="80.5"/>
    <x v="3"/>
    <x v="22"/>
  </r>
  <r>
    <n v="1434"/>
    <s v="Translation of 'SOCIALCAPITALISM' (2014)"/>
    <s v="Interest from abroad to publish my book SOCIALCAPITALISM. Need translation to English master. Help appreciated."/>
    <n v="10000"/>
    <n v="8190"/>
    <x v="2"/>
    <x v="8"/>
    <s v="DKK"/>
    <n v="1433775600"/>
    <n v="1431973478"/>
    <b v="0"/>
    <n v="11"/>
    <b v="0"/>
    <x v="22"/>
    <n v="82"/>
    <n v="744.55"/>
    <x v="3"/>
    <x v="22"/>
  </r>
  <r>
    <n v="1435"/>
    <s v="Trilogy of Crystals, book 1, translation"/>
    <s v="English translation of the first book from a sword and sorcery Fantasy trilogy, by Paolo Parente"/>
    <n v="10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x v="0"/>
    <s v="USD"/>
    <n v="1405227540"/>
    <n v="1402058739"/>
    <b v="0"/>
    <n v="22"/>
    <b v="0"/>
    <x v="22"/>
    <n v="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x v="8"/>
    <s v="DKK"/>
    <n v="1461765300"/>
    <n v="1459198499"/>
    <b v="0"/>
    <n v="8"/>
    <b v="0"/>
    <x v="22"/>
    <n v="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x v="5"/>
    <s v="CAD"/>
    <n v="1425758101"/>
    <n v="1423166101"/>
    <b v="0"/>
    <n v="6"/>
    <b v="0"/>
    <x v="22"/>
    <n v="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x v="1"/>
    <s v="GBP"/>
    <n v="1441995769"/>
    <n v="1436811769"/>
    <b v="0"/>
    <n v="3"/>
    <b v="0"/>
    <x v="22"/>
    <n v="2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1000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10000"/>
    <n v="75"/>
    <x v="2"/>
    <x v="0"/>
    <s v="USD"/>
    <n v="1467999134"/>
    <n v="1465407134"/>
    <b v="0"/>
    <n v="3"/>
    <b v="0"/>
    <x v="22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000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0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x v="3"/>
    <s v="EUR"/>
    <n v="1461535140"/>
    <n v="1459716480"/>
    <b v="0"/>
    <n v="1"/>
    <b v="0"/>
    <x v="22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x v="0"/>
    <s v="USD"/>
    <n v="1409924340"/>
    <n v="1405181320"/>
    <b v="0"/>
    <n v="7"/>
    <b v="0"/>
    <x v="22"/>
    <n v="16"/>
    <n v="225"/>
    <x v="3"/>
    <x v="22"/>
  </r>
  <r>
    <n v="1456"/>
    <s v="Sometimes you don't need love (Canceled)"/>
    <s v="English Version of my auto-published novel"/>
    <n v="10000"/>
    <n v="145"/>
    <x v="1"/>
    <x v="13"/>
    <s v="EUR"/>
    <n v="1483459365"/>
    <n v="1480867365"/>
    <b v="0"/>
    <n v="3"/>
    <b v="0"/>
    <x v="22"/>
    <n v="1"/>
    <n v="48.33"/>
    <x v="3"/>
    <x v="22"/>
  </r>
  <r>
    <n v="1457"/>
    <s v="Hey! I&quot;m not invisable, I am Just Old (Canceled)"/>
    <s v="Age is more than just a number, I hope your younger than you feel."/>
    <n v="10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10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1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x v="23"/>
    <n v="152"/>
    <n v="44.67"/>
    <x v="3"/>
    <x v="23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x v="23"/>
    <n v="4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x v="23"/>
    <n v="9"/>
    <n v="35.44"/>
    <x v="3"/>
    <x v="23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x v="23"/>
    <n v="8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x v="23"/>
    <n v="136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x v="23"/>
    <n v="173"/>
    <n v="69.599999999999994"/>
    <x v="3"/>
    <x v="23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x v="23"/>
    <n v="460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x v="23"/>
    <n v="97"/>
    <n v="33.19"/>
    <x v="3"/>
    <x v="23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x v="23"/>
    <n v="480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x v="23"/>
    <n v="19"/>
    <n v="23.17"/>
    <x v="3"/>
    <x v="23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x v="23"/>
    <n v="332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x v="23"/>
    <n v="347"/>
    <n v="103.2"/>
    <x v="3"/>
    <x v="23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x v="23"/>
    <n v="18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23"/>
    <n v="34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x v="23"/>
    <n v="283"/>
    <n v="64.17"/>
    <x v="3"/>
    <x v="23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x v="23"/>
    <n v="397"/>
    <n v="43.33"/>
    <x v="3"/>
    <x v="23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x v="23"/>
    <n v="334"/>
    <n v="90.5"/>
    <x v="3"/>
    <x v="23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x v="23"/>
    <n v="5908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x v="23"/>
    <n v="22"/>
    <n v="30.96"/>
    <x v="3"/>
    <x v="23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x v="23"/>
    <n v="585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x v="5"/>
    <s v="CAD"/>
    <n v="1383430145"/>
    <n v="1380838145"/>
    <b v="0"/>
    <n v="6"/>
    <b v="0"/>
    <x v="10"/>
    <n v="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10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10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0000"/>
    <n v="360"/>
    <x v="2"/>
    <x v="2"/>
    <s v="AUD"/>
    <n v="1388928660"/>
    <n v="1386336660"/>
    <b v="0"/>
    <n v="6"/>
    <b v="0"/>
    <x v="10"/>
    <n v="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x v="0"/>
    <s v="USD"/>
    <n v="1380720474"/>
    <n v="1378214874"/>
    <b v="0"/>
    <n v="19"/>
    <b v="0"/>
    <x v="10"/>
    <n v="9"/>
    <n v="47.11"/>
    <x v="3"/>
    <x v="10"/>
  </r>
  <r>
    <n v="1491"/>
    <s v="Tales of guns, gold and a beagle in the Old West"/>
    <s v="What do you get when you take outlaws, guns, gold and and old beagle in the old west? Adventure!"/>
    <n v="10000"/>
    <n v="100"/>
    <x v="2"/>
    <x v="0"/>
    <s v="USD"/>
    <n v="1424014680"/>
    <n v="1418922443"/>
    <b v="0"/>
    <n v="1"/>
    <b v="0"/>
    <x v="10"/>
    <n v="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x v="0"/>
    <s v="USD"/>
    <n v="1308431646"/>
    <n v="1305839646"/>
    <b v="0"/>
    <n v="2"/>
    <b v="0"/>
    <x v="10"/>
    <n v="0"/>
    <n v="15"/>
    <x v="3"/>
    <x v="10"/>
  </r>
  <r>
    <n v="1493"/>
    <s v="The Great Grand Zeppelin Chase"/>
    <s v="Help illustrate the sequel to the bestselling _x000a_The Transylvania Flying Squad of Detectives"/>
    <n v="100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x v="0"/>
    <s v="USD"/>
    <n v="1428075480"/>
    <n v="1425489613"/>
    <b v="0"/>
    <n v="11"/>
    <b v="0"/>
    <x v="10"/>
    <n v="4"/>
    <n v="40.450000000000003"/>
    <x v="3"/>
    <x v="10"/>
  </r>
  <r>
    <n v="1495"/>
    <s v="A Magical Bildungsroman with a Female Heroine"/>
    <s v="The Adventures of Penelope Hawthorne. Part One: The Spellbook of Dracone."/>
    <n v="10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00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0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x v="0"/>
    <s v="USD"/>
    <n v="1409787378"/>
    <n v="1405899378"/>
    <b v="0"/>
    <n v="3"/>
    <b v="0"/>
    <x v="10"/>
    <n v="1"/>
    <n v="19"/>
    <x v="3"/>
    <x v="10"/>
  </r>
  <r>
    <n v="1499"/>
    <s v="The Second Renaissance"/>
    <s v="Coming soon, a new science fiction novel about human evolution and sorcery. In the near future, you are either forced to adapt or die"/>
    <n v="10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x v="0"/>
    <s v="USD"/>
    <n v="1367444557"/>
    <n v="1364852557"/>
    <b v="0"/>
    <n v="15"/>
    <b v="0"/>
    <x v="10"/>
    <n v="7"/>
    <n v="46.73"/>
    <x v="3"/>
    <x v="10"/>
  </r>
  <r>
    <n v="1501"/>
    <s v="This is Nowhere"/>
    <s v="A hardcover book of surf, outdoor and nature photos from the British Columbia coast."/>
    <n v="10000"/>
    <n v="86492"/>
    <x v="0"/>
    <x v="5"/>
    <s v="CAD"/>
    <n v="1436364023"/>
    <n v="1433772023"/>
    <b v="1"/>
    <n v="885"/>
    <b v="1"/>
    <x v="20"/>
    <n v="865"/>
    <n v="97.73"/>
    <x v="8"/>
    <x v="20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x v="20"/>
    <n v="223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18"/>
    <s v="EUR"/>
    <n v="1477210801"/>
    <n v="1472026801"/>
    <b v="1"/>
    <n v="71"/>
    <b v="1"/>
    <x v="20"/>
    <n v="40"/>
    <n v="56.98"/>
    <x v="8"/>
    <x v="20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x v="20"/>
    <n v="181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12"/>
    <s v="EUR"/>
    <n v="1458676860"/>
    <n v="1455446303"/>
    <b v="1"/>
    <n v="345"/>
    <b v="1"/>
    <x v="20"/>
    <n v="166"/>
    <n v="48.04"/>
    <x v="8"/>
    <x v="20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x v="20"/>
    <n v="17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x v="20"/>
    <n v="26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x v="20"/>
    <n v="205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12"/>
    <s v="EUR"/>
    <n v="1487113140"/>
    <n v="1484570885"/>
    <b v="1"/>
    <n v="196"/>
    <b v="1"/>
    <x v="20"/>
    <n v="2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x v="20"/>
    <n v="165"/>
    <n v="39.92"/>
    <x v="8"/>
    <x v="20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x v="20"/>
    <n v="16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x v="20"/>
    <n v="202"/>
    <n v="58.38"/>
    <x v="8"/>
    <x v="20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x v="20"/>
    <n v="125"/>
    <n v="55.82"/>
    <x v="8"/>
    <x v="20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x v="20"/>
    <n v="27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10"/>
    <s v="NOK"/>
    <n v="1458104697"/>
    <n v="1455516297"/>
    <b v="1"/>
    <n v="555"/>
    <b v="1"/>
    <x v="20"/>
    <n v="4964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x v="20"/>
    <n v="194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x v="20"/>
    <n v="256"/>
    <n v="39.51"/>
    <x v="8"/>
    <x v="20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x v="20"/>
    <n v="324"/>
    <n v="130.53"/>
    <x v="8"/>
    <x v="20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x v="20"/>
    <n v="98"/>
    <n v="64.16"/>
    <x v="8"/>
    <x v="20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x v="20"/>
    <n v="196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x v="20"/>
    <n v="422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x v="20"/>
    <n v="63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x v="20"/>
    <n v="243"/>
    <n v="95.83"/>
    <x v="8"/>
    <x v="20"/>
  </r>
  <r>
    <n v="1524"/>
    <s v="Heath - Limited Edition Split Zine - Make 100"/>
    <s v="Limited edition split zine by photographers AdeY and Kersti K. 100 signed and hand numbered copies!"/>
    <n v="9300"/>
    <n v="6210"/>
    <x v="0"/>
    <x v="11"/>
    <s v="SEK"/>
    <n v="1487592090"/>
    <n v="1485000090"/>
    <b v="1"/>
    <n v="28"/>
    <b v="1"/>
    <x v="20"/>
    <n v="6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x v="20"/>
    <n v="5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x v="20"/>
    <n v="306"/>
    <n v="98.84"/>
    <x v="8"/>
    <x v="20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x v="20"/>
    <n v="43"/>
    <n v="55.22"/>
    <x v="8"/>
    <x v="20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x v="20"/>
    <n v="94"/>
    <n v="52.79"/>
    <x v="8"/>
    <x v="20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x v="20"/>
    <n v="213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x v="20"/>
    <n v="524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x v="20"/>
    <n v="46"/>
    <n v="56.64"/>
    <x v="8"/>
    <x v="20"/>
  </r>
  <r>
    <n v="1532"/>
    <s v="Geiko and Maiko of Kyoto"/>
    <s v="Award winning photography celebrating the artistry of geiko and maiko and the exquisite traditions of their Kyoto communities."/>
    <n v="9000"/>
    <n v="24201"/>
    <x v="0"/>
    <x v="2"/>
    <s v="AUD"/>
    <n v="1455548400"/>
    <n v="1453461865"/>
    <b v="1"/>
    <n v="294"/>
    <b v="1"/>
    <x v="20"/>
    <n v="269"/>
    <n v="82.32"/>
    <x v="8"/>
    <x v="20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x v="20"/>
    <n v="72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x v="20"/>
    <n v="34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x v="20"/>
    <n v="5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x v="20"/>
    <n v="334"/>
    <n v="66.02"/>
    <x v="8"/>
    <x v="20"/>
  </r>
  <r>
    <n v="1537"/>
    <s v="FACE TO FAITH | MOUNT KAILASH | TIBET photobook"/>
    <s v="A Photobook about one of the most fascinating places on earth -     the sacred Mount Kailash in Tibet."/>
    <n v="9000"/>
    <n v="21588"/>
    <x v="0"/>
    <x v="12"/>
    <s v="EUR"/>
    <n v="1470506400"/>
    <n v="1467358427"/>
    <b v="1"/>
    <n v="224"/>
    <b v="1"/>
    <x v="20"/>
    <n v="24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x v="20"/>
    <n v="8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x v="20"/>
    <n v="302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x v="20"/>
    <n v="196"/>
    <n v="180.41"/>
    <x v="8"/>
    <x v="20"/>
  </r>
  <r>
    <n v="1541"/>
    <s v="The Panama Canal Bridge of the Americas"/>
    <s v="My Goal is to travel across Panama with my team and capture the beauty and wildlife throughout the canal."/>
    <n v="9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9000"/>
    <n v="20"/>
    <x v="2"/>
    <x v="5"/>
    <s v="CAD"/>
    <n v="1435708500"/>
    <n v="1434412500"/>
    <b v="0"/>
    <n v="1"/>
    <b v="0"/>
    <x v="24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900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9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9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x v="1"/>
    <s v="GBP"/>
    <n v="1410930399"/>
    <n v="1405746399"/>
    <b v="0"/>
    <n v="11"/>
    <b v="0"/>
    <x v="24"/>
    <n v="3"/>
    <n v="26.27"/>
    <x v="8"/>
    <x v="24"/>
  </r>
  <r>
    <n v="1547"/>
    <s v="Sound Photography"/>
    <s v="I have produced a limited number (100) of five 8x10 prints of mixed photography I would like to share with you."/>
    <n v="900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8925"/>
    <n v="60"/>
    <x v="2"/>
    <x v="0"/>
    <s v="USD"/>
    <n v="1447020620"/>
    <n v="1444425020"/>
    <b v="0"/>
    <n v="1"/>
    <b v="0"/>
    <x v="24"/>
    <n v="1"/>
    <n v="60"/>
    <x v="8"/>
    <x v="24"/>
  </r>
  <r>
    <n v="1549"/>
    <s v="2016 Calendar:  Wonders of Nature"/>
    <s v="A 2016 calendar collection of landscape and wildlife photographs from award winning photographer, Steve Marler."/>
    <n v="8888"/>
    <n v="170"/>
    <x v="2"/>
    <x v="0"/>
    <s v="USD"/>
    <n v="1446524159"/>
    <n v="1443928559"/>
    <b v="0"/>
    <n v="6"/>
    <b v="0"/>
    <x v="24"/>
    <n v="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x v="1"/>
    <s v="GBP"/>
    <n v="1463050034"/>
    <n v="1460458034"/>
    <b v="0"/>
    <n v="7"/>
    <b v="0"/>
    <x v="24"/>
    <n v="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888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x v="0"/>
    <s v="USD"/>
    <n v="1412135940"/>
    <n v="1410366708"/>
    <b v="0"/>
    <n v="16"/>
    <b v="0"/>
    <x v="24"/>
    <n v="2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875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8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8600"/>
    <n v="677"/>
    <x v="2"/>
    <x v="5"/>
    <s v="CAD"/>
    <n v="1467603624"/>
    <n v="1465011624"/>
    <b v="0"/>
    <n v="12"/>
    <b v="0"/>
    <x v="24"/>
    <n v="8"/>
    <n v="56.42"/>
    <x v="8"/>
    <x v="24"/>
  </r>
  <r>
    <n v="1557"/>
    <s v="Reflecting Light Photo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x v="24"/>
    <n v="1"/>
    <n v="100"/>
    <x v="8"/>
    <x v="24"/>
  </r>
  <r>
    <n v="1558"/>
    <s v="Lucy Wood's Calendar - English Countryside 2016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x v="24"/>
    <n v="0"/>
    <n v="11.67"/>
    <x v="8"/>
    <x v="24"/>
  </r>
  <r>
    <n v="1559"/>
    <s v="North Cascades Bigfoot Photo Expedition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x v="24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x v="24"/>
    <n v="1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x v="25"/>
    <n v="1"/>
    <n v="100"/>
    <x v="3"/>
    <x v="25"/>
  </r>
  <r>
    <n v="1566"/>
    <s v="DeVito Art Skull Island Kongstarter (Canceled)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x v="25"/>
    <n v="7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x v="25"/>
    <n v="40"/>
    <n v="155"/>
    <x v="3"/>
    <x v="25"/>
  </r>
  <r>
    <n v="1569"/>
    <s v="to be removed (Canceled)"/>
    <s v="to be removed"/>
    <n v="85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8500"/>
    <n v="2484"/>
    <x v="1"/>
    <x v="0"/>
    <s v="USD"/>
    <n v="1460140282"/>
    <n v="1457551882"/>
    <b v="0"/>
    <n v="52"/>
    <b v="0"/>
    <x v="25"/>
    <n v="2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x v="25"/>
    <n v="1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x v="5"/>
    <s v="CAD"/>
    <n v="1491019140"/>
    <n v="1487548802"/>
    <b v="0"/>
    <n v="3"/>
    <b v="0"/>
    <x v="25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x v="0"/>
    <s v="USD"/>
    <n v="1424211329"/>
    <n v="1421187329"/>
    <b v="0"/>
    <n v="6"/>
    <b v="0"/>
    <x v="25"/>
    <n v="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x v="0"/>
    <s v="USD"/>
    <n v="1404909296"/>
    <n v="1402317296"/>
    <b v="0"/>
    <n v="35"/>
    <b v="0"/>
    <x v="25"/>
    <n v="28"/>
    <n v="65.459999999999994"/>
    <x v="3"/>
    <x v="25"/>
  </r>
  <r>
    <n v="1576"/>
    <s v="The Obsessive Line Collection (Canceled)"/>
    <s v="For the publication of my first 3 books: an Art book, a graphic novel, and a coloring book"/>
    <n v="8200"/>
    <n v="650"/>
    <x v="1"/>
    <x v="0"/>
    <s v="USD"/>
    <n v="1435698368"/>
    <n v="1431810368"/>
    <b v="0"/>
    <n v="10"/>
    <b v="0"/>
    <x v="25"/>
    <n v="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x v="0"/>
    <s v="USD"/>
    <n v="1283392800"/>
    <n v="1281317691"/>
    <b v="0"/>
    <n v="4"/>
    <b v="0"/>
    <x v="25"/>
    <n v="3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8000"/>
    <n v="28"/>
    <x v="1"/>
    <x v="0"/>
    <s v="USD"/>
    <n v="1377734091"/>
    <n v="1374882891"/>
    <b v="0"/>
    <n v="2"/>
    <b v="0"/>
    <x v="25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8000"/>
    <n v="5"/>
    <x v="2"/>
    <x v="1"/>
    <s v="GBP"/>
    <n v="1450521990"/>
    <n v="1447757190"/>
    <b v="0"/>
    <n v="1"/>
    <b v="0"/>
    <x v="26"/>
    <n v="0"/>
    <n v="5"/>
    <x v="8"/>
    <x v="26"/>
  </r>
  <r>
    <n v="1582"/>
    <s v="Scenes from New Orleans"/>
    <s v="I create canvas prints of images from in and around New Orleans"/>
    <n v="8000"/>
    <n v="93"/>
    <x v="2"/>
    <x v="0"/>
    <s v="USD"/>
    <n v="1445894400"/>
    <n v="1440961053"/>
    <b v="0"/>
    <n v="3"/>
    <b v="0"/>
    <x v="26"/>
    <n v="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80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x v="5"/>
    <s v="CAD"/>
    <n v="1482663600"/>
    <n v="1480800568"/>
    <b v="0"/>
    <n v="12"/>
    <b v="0"/>
    <x v="26"/>
    <n v="20"/>
    <n v="131.66999999999999"/>
    <x v="8"/>
    <x v="26"/>
  </r>
  <r>
    <n v="1586"/>
    <s v="Missouri In Pictures"/>
    <s v="Show the world the beauty that is in all of our back yards!"/>
    <n v="80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8000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80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8000"/>
    <n v="1020"/>
    <x v="2"/>
    <x v="13"/>
    <s v="EUR"/>
    <n v="1443040464"/>
    <n v="1440448464"/>
    <b v="0"/>
    <n v="2"/>
    <b v="0"/>
    <x v="26"/>
    <n v="1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x v="1"/>
    <s v="GBP"/>
    <n v="1459700741"/>
    <n v="1457112341"/>
    <b v="0"/>
    <n v="92"/>
    <b v="0"/>
    <x v="26"/>
    <n v="51"/>
    <n v="44.48"/>
    <x v="8"/>
    <x v="26"/>
  </r>
  <r>
    <n v="1592"/>
    <s v="The Views of Pittsburgh"/>
    <s v="A portfolio collage of beautiful pictures of authentic Pittsburgh locations and scenery."/>
    <n v="8000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8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8000"/>
    <n v="205"/>
    <x v="2"/>
    <x v="0"/>
    <s v="USD"/>
    <n v="1463329260"/>
    <n v="1458147982"/>
    <b v="0"/>
    <n v="10"/>
    <b v="0"/>
    <x v="26"/>
    <n v="3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x v="0"/>
    <s v="USD"/>
    <n v="1403122380"/>
    <n v="1400634728"/>
    <b v="0"/>
    <n v="7"/>
    <b v="0"/>
    <x v="26"/>
    <n v="4"/>
    <n v="40"/>
    <x v="8"/>
    <x v="26"/>
  </r>
  <r>
    <n v="1596"/>
    <s v="The Town We Live In"/>
    <s v="London is beautiful. I want to create a book of stunning images from in and around our great city"/>
    <n v="8000"/>
    <n v="75"/>
    <x v="2"/>
    <x v="1"/>
    <s v="GBP"/>
    <n v="1418469569"/>
    <n v="1414577969"/>
    <b v="0"/>
    <n v="3"/>
    <b v="0"/>
    <x v="26"/>
    <n v="1"/>
    <n v="25"/>
    <x v="8"/>
    <x v="26"/>
  </r>
  <r>
    <n v="1597"/>
    <s v="Vacation Days in Big Bear"/>
    <s v="We're starting up a new an improved way to do vacation rental management, but we need some funding to kick start it!"/>
    <n v="8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80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8000"/>
    <n v="367"/>
    <x v="2"/>
    <x v="0"/>
    <s v="USD"/>
    <n v="1405401060"/>
    <n v="1401585752"/>
    <b v="0"/>
    <n v="9"/>
    <b v="0"/>
    <x v="26"/>
    <n v="5"/>
    <n v="40.78"/>
    <x v="8"/>
    <x v="26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11"/>
    <n v="34"/>
    <n v="48.33"/>
    <x v="4"/>
    <x v="11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x v="11"/>
    <n v="19"/>
    <n v="46.95"/>
    <x v="4"/>
    <x v="11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x v="11"/>
    <n v="25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x v="11"/>
    <n v="4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x v="11"/>
    <n v="76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x v="11"/>
    <n v="18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x v="11"/>
    <n v="1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x v="11"/>
    <n v="22"/>
    <n v="443.75"/>
    <x v="4"/>
    <x v="11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x v="11"/>
    <n v="68"/>
    <n v="48.54"/>
    <x v="4"/>
    <x v="11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x v="11"/>
    <n v="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x v="11"/>
    <n v="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x v="11"/>
    <n v="13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x v="11"/>
    <n v="64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x v="11"/>
    <n v="130"/>
    <n v="66.37"/>
    <x v="4"/>
    <x v="11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x v="11"/>
    <n v="128"/>
    <n v="64.62"/>
    <x v="4"/>
    <x v="11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x v="11"/>
    <n v="20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x v="11"/>
    <n v="25"/>
    <n v="86.96"/>
    <x v="4"/>
    <x v="11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x v="11"/>
    <n v="14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x v="11"/>
    <n v="76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x v="11"/>
    <n v="8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x v="11"/>
    <n v="9"/>
    <n v="42.11"/>
    <x v="4"/>
    <x v="11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x v="11"/>
    <n v="15"/>
    <n v="47.2"/>
    <x v="4"/>
    <x v="11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x v="11"/>
    <n v="14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x v="11"/>
    <n v="29"/>
    <n v="61.58"/>
    <x v="4"/>
    <x v="11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x v="11"/>
    <n v="50"/>
    <n v="45.88"/>
    <x v="4"/>
    <x v="11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x v="11"/>
    <n v="78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x v="11"/>
    <n v="13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x v="11"/>
    <n v="19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x v="11"/>
    <n v="51"/>
    <n v="86.49"/>
    <x v="4"/>
    <x v="11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x v="11"/>
    <n v="125"/>
    <n v="172.41"/>
    <x v="4"/>
    <x v="11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x v="11"/>
    <n v="2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x v="11"/>
    <n v="3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x v="11"/>
    <n v="58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x v="11"/>
    <n v="6"/>
    <n v="34.6"/>
    <x v="4"/>
    <x v="11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x v="11"/>
    <n v="13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x v="11"/>
    <n v="23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x v="11"/>
    <n v="8"/>
    <n v="39.97"/>
    <x v="4"/>
    <x v="11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x v="27"/>
    <n v="32"/>
    <n v="97.5"/>
    <x v="4"/>
    <x v="27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x v="27"/>
    <n v="15"/>
    <n v="42.86"/>
    <x v="4"/>
    <x v="27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x v="27"/>
    <n v="78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x v="27"/>
    <n v="137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x v="27"/>
    <n v="69"/>
    <n v="554"/>
    <x v="4"/>
    <x v="27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x v="27"/>
    <n v="28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x v="27"/>
    <n v="6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7"/>
    <n v="3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x v="27"/>
    <n v="48"/>
    <n v="47.19"/>
    <x v="4"/>
    <x v="27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7"/>
    <n v="3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x v="27"/>
    <n v="2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x v="27"/>
    <n v="5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x v="27"/>
    <n v="109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x v="27"/>
    <n v="16"/>
    <n v="38.79"/>
    <x v="4"/>
    <x v="27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x v="27"/>
    <n v="2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x v="27"/>
    <n v="9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x v="27"/>
    <n v="328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x v="27"/>
    <n v="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x v="27"/>
    <n v="7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13"/>
    <s v="EUR"/>
    <n v="1462053540"/>
    <n v="1459355950"/>
    <b v="0"/>
    <n v="36"/>
    <b v="1"/>
    <x v="27"/>
    <n v="1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x v="27"/>
    <n v="104"/>
    <n v="132.44"/>
    <x v="4"/>
    <x v="27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x v="27"/>
    <n v="14"/>
    <n v="33.75"/>
    <x v="4"/>
    <x v="27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x v="27"/>
    <n v="3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x v="27"/>
    <n v="54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x v="27"/>
    <n v="53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x v="27"/>
    <n v="5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x v="27"/>
    <n v="109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x v="27"/>
    <n v="3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x v="27"/>
    <n v="14"/>
    <n v="44.61"/>
    <x v="4"/>
    <x v="27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x v="27"/>
    <n v="27"/>
    <n v="26.15"/>
    <x v="4"/>
    <x v="27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x v="27"/>
    <n v="26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x v="27"/>
    <n v="36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x v="27"/>
    <n v="134"/>
    <n v="89.25"/>
    <x v="4"/>
    <x v="27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x v="27"/>
    <n v="18"/>
    <n v="40.42"/>
    <x v="4"/>
    <x v="27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x v="27"/>
    <n v="46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3"/>
    <s v="EUR"/>
    <n v="1460786340"/>
    <n v="1455615976"/>
    <b v="0"/>
    <n v="42"/>
    <b v="1"/>
    <x v="27"/>
    <n v="89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x v="27"/>
    <n v="2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x v="27"/>
    <n v="47"/>
    <n v="62.5"/>
    <x v="4"/>
    <x v="27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x v="27"/>
    <n v="16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x v="28"/>
    <n v="879"/>
    <n v="74.58"/>
    <x v="4"/>
    <x v="28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7500"/>
    <n v="760"/>
    <x v="3"/>
    <x v="6"/>
    <s v="EUR"/>
    <n v="1491590738"/>
    <n v="1489517138"/>
    <b v="0"/>
    <n v="10"/>
    <b v="0"/>
    <x v="28"/>
    <n v="10"/>
    <n v="76"/>
    <x v="4"/>
    <x v="28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x v="28"/>
    <n v="116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x v="28"/>
    <n v="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x v="28"/>
    <n v="4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x v="28"/>
    <n v="24"/>
    <n v="253.14"/>
    <x v="4"/>
    <x v="28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x v="28"/>
    <n v="32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x v="28"/>
    <n v="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x v="28"/>
    <n v="134"/>
    <n v="264.26"/>
    <x v="4"/>
    <x v="28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x v="28"/>
    <n v="32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x v="28"/>
    <n v="4"/>
    <n v="35"/>
    <x v="4"/>
    <x v="28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x v="28"/>
    <n v="1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28"/>
    <n v="34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x v="28"/>
    <n v="3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x v="28"/>
    <n v="69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75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7500"/>
    <n v="1302"/>
    <x v="2"/>
    <x v="0"/>
    <s v="USD"/>
    <n v="1424056873"/>
    <n v="1421464873"/>
    <b v="0"/>
    <n v="11"/>
    <b v="0"/>
    <x v="28"/>
    <n v="17"/>
    <n v="118.36"/>
    <x v="4"/>
    <x v="28"/>
  </r>
  <r>
    <n v="1705"/>
    <s v="Piano Prayer Album - Russ James"/>
    <s v="An instrumental album that ranges from hymns to contemporary music. All the music is recorded by myself."/>
    <n v="75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7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x v="0"/>
    <s v="USD"/>
    <n v="1459181895"/>
    <n v="1456593495"/>
    <b v="0"/>
    <n v="9"/>
    <b v="0"/>
    <x v="28"/>
    <n v="6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5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7500"/>
    <n v="85"/>
    <x v="2"/>
    <x v="0"/>
    <s v="USD"/>
    <n v="1409513940"/>
    <n v="1405949514"/>
    <b v="0"/>
    <n v="4"/>
    <b v="0"/>
    <x v="28"/>
    <n v="1"/>
    <n v="21.25"/>
    <x v="4"/>
    <x v="28"/>
  </r>
  <r>
    <n v="1710"/>
    <s v="Producing a live album of our upcoming Europe tour"/>
    <s v="We want to create a gospel live album which has never been produced before."/>
    <n v="7500"/>
    <n v="34"/>
    <x v="2"/>
    <x v="12"/>
    <s v="EUR"/>
    <n v="1453122000"/>
    <n v="1449151888"/>
    <b v="0"/>
    <n v="1"/>
    <b v="0"/>
    <x v="28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x v="0"/>
    <s v="USD"/>
    <n v="1409585434"/>
    <n v="1406907034"/>
    <b v="0"/>
    <n v="2"/>
    <b v="0"/>
    <x v="28"/>
    <n v="1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75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7500"/>
    <n v="50"/>
    <x v="2"/>
    <x v="0"/>
    <s v="USD"/>
    <n v="1412536412"/>
    <n v="1409944412"/>
    <b v="0"/>
    <n v="1"/>
    <b v="0"/>
    <x v="28"/>
    <n v="1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x v="0"/>
    <s v="USD"/>
    <n v="1430517761"/>
    <n v="1427925761"/>
    <b v="0"/>
    <n v="17"/>
    <b v="0"/>
    <x v="28"/>
    <n v="26"/>
    <n v="115.71"/>
    <x v="4"/>
    <x v="28"/>
  </r>
  <r>
    <n v="1715"/>
    <s v="The Heart of a P.K."/>
    <s v="Kimberly Stokes the daughter of Elder Baby Stokes Jr, of Bibleway C.O.G.I.C, is currently working on a EP. She is sharing her heart"/>
    <n v="7214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x v="0"/>
    <s v="USD"/>
    <n v="1481295099"/>
    <n v="1477835499"/>
    <b v="0"/>
    <n v="3"/>
    <b v="0"/>
    <x v="28"/>
    <n v="2"/>
    <n v="50"/>
    <x v="4"/>
    <x v="28"/>
  </r>
  <r>
    <n v="1717"/>
    <s v="Shift Records A New EP!"/>
    <s v="Our first record created to reach, inspire, and ultimately express the love of Jesus to our generation."/>
    <n v="7200"/>
    <n v="1395"/>
    <x v="2"/>
    <x v="0"/>
    <s v="USD"/>
    <n v="1461211200"/>
    <n v="1459467238"/>
    <b v="0"/>
    <n v="41"/>
    <b v="0"/>
    <x v="28"/>
    <n v="19"/>
    <n v="34.020000000000003"/>
    <x v="4"/>
    <x v="28"/>
  </r>
  <r>
    <n v="1718"/>
    <s v="The Prodigal Son"/>
    <s v="A melody for the galaxy."/>
    <n v="7175"/>
    <n v="75"/>
    <x v="2"/>
    <x v="0"/>
    <s v="USD"/>
    <n v="1463201940"/>
    <n v="1459435149"/>
    <b v="0"/>
    <n v="2"/>
    <b v="0"/>
    <x v="28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7000"/>
    <n v="225"/>
    <x v="2"/>
    <x v="0"/>
    <s v="USD"/>
    <n v="1415562471"/>
    <n v="1412966871"/>
    <b v="0"/>
    <n v="8"/>
    <b v="0"/>
    <x v="28"/>
    <n v="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7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700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x v="0"/>
    <s v="USD"/>
    <n v="1435730400"/>
    <n v="1430855315"/>
    <b v="0"/>
    <n v="3"/>
    <b v="0"/>
    <x v="28"/>
    <n v="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7000"/>
    <n v="560"/>
    <x v="2"/>
    <x v="0"/>
    <s v="USD"/>
    <n v="1408922049"/>
    <n v="1406330049"/>
    <b v="0"/>
    <n v="9"/>
    <b v="0"/>
    <x v="28"/>
    <n v="8"/>
    <n v="62.22"/>
    <x v="4"/>
    <x v="28"/>
  </r>
  <r>
    <n v="1726"/>
    <s v="&quot;Every Day&quot; CD by Amanda Joy Hall"/>
    <s v="Amanda Joy Hall's sophomore album, &quot;Every Day&quot;. Release expected July 2014"/>
    <n v="7000"/>
    <n v="2196"/>
    <x v="2"/>
    <x v="0"/>
    <s v="USD"/>
    <n v="1403906664"/>
    <n v="1401401064"/>
    <b v="0"/>
    <n v="16"/>
    <b v="0"/>
    <x v="28"/>
    <n v="3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7000"/>
    <n v="855"/>
    <x v="2"/>
    <x v="0"/>
    <s v="USD"/>
    <n v="1445439674"/>
    <n v="1442847674"/>
    <b v="0"/>
    <n v="7"/>
    <b v="0"/>
    <x v="28"/>
    <n v="12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7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7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7000"/>
    <n v="110"/>
    <x v="2"/>
    <x v="0"/>
    <s v="USD"/>
    <n v="1470598345"/>
    <n v="1468006345"/>
    <b v="0"/>
    <n v="2"/>
    <b v="0"/>
    <x v="28"/>
    <n v="2"/>
    <n v="55"/>
    <x v="4"/>
    <x v="28"/>
  </r>
  <r>
    <n v="1736"/>
    <s v="In His Presence"/>
    <s v="A unique meditative album reflecting on the life of Christ, inviting Him into your presence"/>
    <n v="7000"/>
    <n v="22"/>
    <x v="2"/>
    <x v="0"/>
    <s v="USD"/>
    <n v="1447018833"/>
    <n v="1444423233"/>
    <b v="0"/>
    <n v="1"/>
    <b v="0"/>
    <x v="28"/>
    <n v="0"/>
    <n v="22"/>
    <x v="4"/>
    <x v="28"/>
  </r>
  <r>
    <n v="1737"/>
    <s v="Healing"/>
    <s v="An instrumental project in which all songs are incorporated around the healing power of our God. Used for times of prayer &amp; devotion"/>
    <n v="7000"/>
    <n v="850"/>
    <x v="2"/>
    <x v="0"/>
    <s v="USD"/>
    <n v="1437432392"/>
    <n v="1434840392"/>
    <b v="0"/>
    <n v="15"/>
    <b v="0"/>
    <x v="28"/>
    <n v="12"/>
    <n v="56.67"/>
    <x v="4"/>
    <x v="28"/>
  </r>
  <r>
    <n v="1738"/>
    <s v="The Flashing Lights"/>
    <s v="Music that inspires and gives hope for overcoming and change. And it is good music."/>
    <n v="7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7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x v="20"/>
    <n v="19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x v="20"/>
    <n v="3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x v="20"/>
    <n v="86"/>
    <n v="89.93"/>
    <x v="8"/>
    <x v="20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x v="20"/>
    <n v="93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x v="20"/>
    <n v="317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x v="20"/>
    <n v="135"/>
    <n v="59.41"/>
    <x v="8"/>
    <x v="20"/>
  </r>
  <r>
    <n v="1748"/>
    <s v="So It Is: Vancouver"/>
    <s v="Telling the story of the city through remarkable people who live in Vancouver today."/>
    <n v="7000"/>
    <n v="64974"/>
    <x v="0"/>
    <x v="5"/>
    <s v="CAD"/>
    <n v="1441234143"/>
    <n v="1438642143"/>
    <b v="0"/>
    <n v="181"/>
    <b v="1"/>
    <x v="20"/>
    <n v="928"/>
    <n v="358.97"/>
    <x v="8"/>
    <x v="20"/>
  </r>
  <r>
    <n v="1749"/>
    <s v="E FOTOGRAFESCHE RECKBLECK - 367 DEEG AM AUSLAND ASAZ"/>
    <s v="Help me fund the production run of my first book by local Photographer Sandro Ortolani."/>
    <n v="7000"/>
    <n v="12410.5"/>
    <x v="0"/>
    <x v="19"/>
    <s v="EUR"/>
    <n v="1488394800"/>
    <n v="1485213921"/>
    <b v="0"/>
    <n v="131"/>
    <b v="1"/>
    <x v="20"/>
    <n v="177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x v="20"/>
    <n v="144"/>
    <n v="80.650000000000006"/>
    <x v="8"/>
    <x v="20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x v="20"/>
    <n v="147"/>
    <n v="168.69"/>
    <x v="8"/>
    <x v="20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x v="20"/>
    <n v="45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8"/>
    <s v="DKK"/>
    <n v="1458579568"/>
    <n v="1455991168"/>
    <b v="0"/>
    <n v="35"/>
    <b v="1"/>
    <x v="20"/>
    <n v="231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5"/>
    <s v="CAD"/>
    <n v="1428091353"/>
    <n v="1425502953"/>
    <b v="0"/>
    <n v="90"/>
    <b v="1"/>
    <x v="20"/>
    <n v="134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x v="20"/>
    <n v="0"/>
    <n v="7.5"/>
    <x v="8"/>
    <x v="20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x v="20"/>
    <n v="81"/>
    <n v="47.13"/>
    <x v="8"/>
    <x v="20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x v="20"/>
    <n v="83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x v="20"/>
    <n v="16"/>
    <n v="42.48"/>
    <x v="8"/>
    <x v="20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x v="20"/>
    <n v="7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x v="20"/>
    <n v="118"/>
    <n v="81.099999999999994"/>
    <x v="8"/>
    <x v="20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x v="20"/>
    <n v="2"/>
    <n v="51.67"/>
    <x v="8"/>
    <x v="20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x v="20"/>
    <n v="1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x v="20"/>
    <n v="177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x v="1"/>
    <s v="GBP"/>
    <n v="1407065979"/>
    <n v="1404560379"/>
    <b v="1"/>
    <n v="39"/>
    <b v="0"/>
    <x v="20"/>
    <n v="3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x v="0"/>
    <s v="USD"/>
    <n v="1407972712"/>
    <n v="1405380712"/>
    <b v="1"/>
    <n v="103"/>
    <b v="0"/>
    <x v="20"/>
    <n v="111"/>
    <n v="72.17"/>
    <x v="8"/>
    <x v="20"/>
  </r>
  <r>
    <n v="1766"/>
    <s v="Photographic book on Melbourne's music scene"/>
    <s v="I want to create a beautiful book which documents the Melbourne music scene."/>
    <n v="67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6500"/>
    <n v="2286"/>
    <x v="2"/>
    <x v="0"/>
    <s v="USD"/>
    <n v="1407080884"/>
    <n v="1404488884"/>
    <b v="1"/>
    <n v="39"/>
    <b v="0"/>
    <x v="20"/>
    <n v="35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6500"/>
    <n v="187"/>
    <x v="2"/>
    <x v="0"/>
    <s v="USD"/>
    <n v="1411824444"/>
    <n v="1406640444"/>
    <b v="1"/>
    <n v="15"/>
    <b v="0"/>
    <x v="20"/>
    <n v="3"/>
    <n v="12.47"/>
    <x v="8"/>
    <x v="20"/>
  </r>
  <r>
    <n v="1769"/>
    <s v="Navajo Textile Project"/>
    <s v="To create a publication, and exhibition documenting the collection of Jamie Ross, longtime collector of Navajo Textiles"/>
    <n v="6500"/>
    <n v="1081"/>
    <x v="2"/>
    <x v="0"/>
    <s v="USD"/>
    <n v="1421177959"/>
    <n v="1418585959"/>
    <b v="1"/>
    <n v="22"/>
    <b v="0"/>
    <x v="20"/>
    <n v="1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x v="0"/>
    <s v="USD"/>
    <n v="1413312194"/>
    <n v="1410288194"/>
    <b v="1"/>
    <n v="92"/>
    <b v="0"/>
    <x v="20"/>
    <n v="21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6500"/>
    <n v="895"/>
    <x v="2"/>
    <x v="1"/>
    <s v="GBP"/>
    <n v="1414107040"/>
    <n v="1411515040"/>
    <b v="1"/>
    <n v="25"/>
    <b v="0"/>
    <x v="20"/>
    <n v="14"/>
    <n v="35.799999999999997"/>
    <x v="8"/>
    <x v="20"/>
  </r>
  <r>
    <n v="1772"/>
    <s v="White Mountain"/>
    <s v="A photobook and a short documentary film telling the story of Holocaust in Northwestern Lithuania"/>
    <n v="6500"/>
    <n v="858"/>
    <x v="2"/>
    <x v="1"/>
    <s v="GBP"/>
    <n v="1404666836"/>
    <n v="1399482836"/>
    <b v="1"/>
    <n v="19"/>
    <b v="0"/>
    <x v="20"/>
    <n v="1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x v="0"/>
    <s v="USD"/>
    <n v="1421691298"/>
    <n v="1417803298"/>
    <b v="1"/>
    <n v="19"/>
    <b v="0"/>
    <x v="20"/>
    <n v="29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x v="0"/>
    <s v="USD"/>
    <n v="1417273140"/>
    <n v="1413609292"/>
    <b v="1"/>
    <n v="13"/>
    <b v="0"/>
    <x v="20"/>
    <n v="18"/>
    <n v="88.31"/>
    <x v="8"/>
    <x v="20"/>
  </r>
  <r>
    <n v="1775"/>
    <s v="Muhammad Ali - The Comeback"/>
    <s v="Rarely seen images of Muhammad Ali in his prime as he trained in Miami Beach at the famous 5th Street Gym in the early 70s"/>
    <n v="6500"/>
    <n v="21158"/>
    <x v="2"/>
    <x v="0"/>
    <s v="USD"/>
    <n v="1414193160"/>
    <n v="1410305160"/>
    <b v="1"/>
    <n v="124"/>
    <b v="0"/>
    <x v="20"/>
    <n v="32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x v="1"/>
    <s v="GBP"/>
    <n v="1414623471"/>
    <n v="1411513071"/>
    <b v="1"/>
    <n v="4"/>
    <b v="0"/>
    <x v="20"/>
    <n v="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x v="9"/>
    <s v="EUR"/>
    <n v="1424421253"/>
    <n v="1421829253"/>
    <b v="1"/>
    <n v="10"/>
    <b v="0"/>
    <x v="20"/>
    <n v="1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x v="0"/>
    <s v="USD"/>
    <n v="1427485395"/>
    <n v="1423600995"/>
    <b v="1"/>
    <n v="15"/>
    <b v="0"/>
    <x v="20"/>
    <n v="15"/>
    <n v="66.33"/>
    <x v="8"/>
    <x v="20"/>
  </r>
  <r>
    <n v="1779"/>
    <s v="Ozymandias : a photo book"/>
    <s v="Publication of an award-winning photographic series that explores the endless and beautiful dance between creation and destruction."/>
    <n v="6500"/>
    <n v="3986"/>
    <x v="2"/>
    <x v="0"/>
    <s v="USD"/>
    <n v="1472834180"/>
    <n v="1470242180"/>
    <b v="1"/>
    <n v="38"/>
    <b v="0"/>
    <x v="20"/>
    <n v="61"/>
    <n v="104.89"/>
    <x v="8"/>
    <x v="20"/>
  </r>
  <r>
    <n v="1780"/>
    <s v="Native Nation"/>
    <s v="It is time to recognize and give to the indigenus groups the credit they deserve. It is time to understand where we come from."/>
    <n v="6500"/>
    <n v="11923"/>
    <x v="2"/>
    <x v="0"/>
    <s v="USD"/>
    <n v="1467469510"/>
    <n v="1462285510"/>
    <b v="1"/>
    <n v="152"/>
    <b v="0"/>
    <x v="20"/>
    <n v="183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x v="0"/>
    <s v="USD"/>
    <n v="1473950945"/>
    <n v="1471272545"/>
    <b v="1"/>
    <n v="24"/>
    <b v="0"/>
    <x v="20"/>
    <n v="22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x v="0"/>
    <s v="USD"/>
    <n v="1456062489"/>
    <n v="1453211289"/>
    <b v="1"/>
    <n v="76"/>
    <b v="0"/>
    <x v="20"/>
    <n v="83"/>
    <n v="71.34"/>
    <x v="8"/>
    <x v="20"/>
  </r>
  <r>
    <n v="1783"/>
    <s v="Hues of my Vision"/>
    <s v="My Buddy Spirit and I, Ara, camping full time camera on hand for a bit over nine years. &quot;Hue of my Vision&quot; is our Photo Book."/>
    <n v="6500"/>
    <n v="9477"/>
    <x v="2"/>
    <x v="0"/>
    <s v="USD"/>
    <n v="1432248478"/>
    <n v="1429656478"/>
    <b v="1"/>
    <n v="185"/>
    <b v="0"/>
    <x v="20"/>
    <n v="146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x v="0"/>
    <s v="USD"/>
    <n v="1422674700"/>
    <n v="1419954240"/>
    <b v="1"/>
    <n v="33"/>
    <b v="0"/>
    <x v="20"/>
    <n v="3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x v="0"/>
    <s v="USD"/>
    <n v="1413417600"/>
    <n v="1410750855"/>
    <b v="1"/>
    <n v="108"/>
    <b v="0"/>
    <x v="20"/>
    <n v="75"/>
    <n v="44.94"/>
    <x v="8"/>
    <x v="20"/>
  </r>
  <r>
    <n v="1786"/>
    <s v="Observations in 6x6"/>
    <s v="A photo book that shows a timeless trip from Portugal to Sri Lanka in a subjective point of view through an old Hasselblad objective."/>
    <n v="6500"/>
    <n v="905"/>
    <x v="2"/>
    <x v="9"/>
    <s v="EUR"/>
    <n v="1418649177"/>
    <n v="1416057177"/>
    <b v="1"/>
    <n v="29"/>
    <b v="0"/>
    <x v="20"/>
    <n v="14"/>
    <n v="31.21"/>
    <x v="8"/>
    <x v="20"/>
  </r>
  <r>
    <n v="1787"/>
    <s v="Alpamayo to Yerupaja"/>
    <s v="Raising awareness to the effects of global warming through photographs of the high mountains of Peru."/>
    <n v="6500"/>
    <n v="1533"/>
    <x v="2"/>
    <x v="0"/>
    <s v="USD"/>
    <n v="1428158637"/>
    <n v="1425570237"/>
    <b v="1"/>
    <n v="24"/>
    <b v="0"/>
    <x v="20"/>
    <n v="24"/>
    <n v="63.88"/>
    <x v="8"/>
    <x v="20"/>
  </r>
  <r>
    <n v="1788"/>
    <s v="Beyond the Pale"/>
    <s v="A photo book celebrating Goths, exploring their lives and giving an insight into what Goth is for them."/>
    <n v="6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645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6350"/>
    <n v="1636"/>
    <x v="2"/>
    <x v="0"/>
    <s v="USD"/>
    <n v="1423152678"/>
    <n v="1420560678"/>
    <b v="1"/>
    <n v="15"/>
    <b v="0"/>
    <x v="20"/>
    <n v="26"/>
    <n v="109.07"/>
    <x v="8"/>
    <x v="20"/>
  </r>
  <r>
    <n v="1791"/>
    <s v="disCover: Napoli"/>
    <s v="For the love of street photography and the beauty of traditional cultures in southern Italy."/>
    <n v="6300"/>
    <n v="107"/>
    <x v="2"/>
    <x v="1"/>
    <s v="GBP"/>
    <n v="1422553565"/>
    <n v="1417369565"/>
    <b v="1"/>
    <n v="4"/>
    <b v="0"/>
    <x v="20"/>
    <n v="2"/>
    <n v="26.75"/>
    <x v="8"/>
    <x v="20"/>
  </r>
  <r>
    <n v="1792"/>
    <s v="Bensinger's: Photographs by Helaine Garren"/>
    <s v="In 1970 Helaine Garren shot a series of images at Bensingerâ€™s Pool Hall in Chicago, Illinois."/>
    <n v="6300"/>
    <n v="15281"/>
    <x v="2"/>
    <x v="0"/>
    <s v="USD"/>
    <n v="1439189940"/>
    <n v="1435970682"/>
    <b v="1"/>
    <n v="139"/>
    <b v="0"/>
    <x v="20"/>
    <n v="243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6000"/>
    <n v="997"/>
    <x v="2"/>
    <x v="0"/>
    <s v="USD"/>
    <n v="1423660422"/>
    <n v="1420636422"/>
    <b v="1"/>
    <n v="18"/>
    <b v="0"/>
    <x v="20"/>
    <n v="17"/>
    <n v="55.39"/>
    <x v="8"/>
    <x v="20"/>
  </r>
  <r>
    <n v="1795"/>
    <s v="THE AFGHANS - A Photo Book"/>
    <s v="A photography book documenting the impact of the ISAF mission on the Afghan people of Mazar-e Sharif."/>
    <n v="6000"/>
    <n v="10846"/>
    <x v="2"/>
    <x v="12"/>
    <s v="EUR"/>
    <n v="1476460800"/>
    <n v="1473922541"/>
    <b v="1"/>
    <n v="81"/>
    <b v="0"/>
    <x v="20"/>
    <n v="181"/>
    <n v="133.9"/>
    <x v="8"/>
    <x v="20"/>
  </r>
  <r>
    <n v="1796"/>
    <s v="Kenema"/>
    <s v="Kenema is a stunning portrait photography book by British Photographer, Peter Dibdin, capturing community life in Kenema, Sierra Leone."/>
    <n v="6000"/>
    <n v="4190"/>
    <x v="2"/>
    <x v="1"/>
    <s v="GBP"/>
    <n v="1469356366"/>
    <n v="1464172366"/>
    <b v="1"/>
    <n v="86"/>
    <b v="0"/>
    <x v="20"/>
    <n v="7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x v="0"/>
    <s v="USD"/>
    <n v="1481809189"/>
    <n v="1479217189"/>
    <b v="1"/>
    <n v="140"/>
    <b v="0"/>
    <x v="20"/>
    <n v="11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x v="0"/>
    <s v="USD"/>
    <n v="1454572233"/>
    <n v="1449388233"/>
    <b v="1"/>
    <n v="37"/>
    <b v="0"/>
    <x v="20"/>
    <n v="36"/>
    <n v="58.97"/>
    <x v="8"/>
    <x v="20"/>
  </r>
  <r>
    <n v="1799"/>
    <s v="The UnDiscovered Image"/>
    <s v="The UnDiscovered Image, a monthly publication dedicated to photographers."/>
    <n v="6000"/>
    <n v="69.83"/>
    <x v="2"/>
    <x v="1"/>
    <s v="GBP"/>
    <n v="1415740408"/>
    <n v="1414008808"/>
    <b v="1"/>
    <n v="6"/>
    <b v="0"/>
    <x v="20"/>
    <n v="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6000"/>
    <n v="9460"/>
    <x v="2"/>
    <x v="1"/>
    <s v="GBP"/>
    <n v="1476109970"/>
    <n v="1473517970"/>
    <b v="1"/>
    <n v="113"/>
    <b v="0"/>
    <x v="20"/>
    <n v="158"/>
    <n v="83.72"/>
    <x v="8"/>
    <x v="20"/>
  </r>
  <r>
    <n v="1801"/>
    <s v="Come, Bring, Punish"/>
    <s v="Get involved in Come, Bring, Punish, a new photo book by Ewen Spencer, documenting the European Ballroom scene and the life around it"/>
    <n v="6000"/>
    <n v="2355"/>
    <x v="2"/>
    <x v="1"/>
    <s v="GBP"/>
    <n v="1450181400"/>
    <n v="1447429868"/>
    <b v="1"/>
    <n v="37"/>
    <b v="0"/>
    <x v="20"/>
    <n v="39"/>
    <n v="63.65"/>
    <x v="8"/>
    <x v="20"/>
  </r>
  <r>
    <n v="1802"/>
    <s v="Out Of The Dark"/>
    <s v="Inner Darkness turned into a photobook. Personal work i shot during my recovery...in Berlin."/>
    <n v="6000"/>
    <n v="1697"/>
    <x v="2"/>
    <x v="12"/>
    <s v="EUR"/>
    <n v="1435442340"/>
    <n v="1433416830"/>
    <b v="1"/>
    <n v="18"/>
    <b v="0"/>
    <x v="20"/>
    <n v="28"/>
    <n v="94.28"/>
    <x v="8"/>
    <x v="20"/>
  </r>
  <r>
    <n v="1803"/>
    <s v="On the Verge, the book."/>
    <s v="Photographs capture fleeting experiences, where childhood is our past and adulthood is our future. In between. On the verge."/>
    <n v="6000"/>
    <n v="5390"/>
    <x v="2"/>
    <x v="0"/>
    <s v="USD"/>
    <n v="1423878182"/>
    <n v="1421199782"/>
    <b v="1"/>
    <n v="75"/>
    <b v="0"/>
    <x v="20"/>
    <n v="9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x v="0"/>
    <s v="USD"/>
    <n v="1447521404"/>
    <n v="1444061804"/>
    <b v="1"/>
    <n v="52"/>
    <b v="0"/>
    <x v="20"/>
    <n v="9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x v="12"/>
    <s v="EUR"/>
    <n v="1443808800"/>
    <n v="1441048658"/>
    <b v="1"/>
    <n v="122"/>
    <b v="0"/>
    <x v="20"/>
    <n v="137"/>
    <n v="67.14"/>
    <x v="8"/>
    <x v="20"/>
  </r>
  <r>
    <n v="1806"/>
    <s v="American Presidents Naked"/>
    <s v="Join me in publishing an amazing and unprecedented book with full frontal photopraphs of 8 American Presidents Naked"/>
    <n v="6000"/>
    <n v="591"/>
    <x v="2"/>
    <x v="1"/>
    <s v="GBP"/>
    <n v="1412090349"/>
    <n v="1409066349"/>
    <b v="1"/>
    <n v="8"/>
    <b v="0"/>
    <x v="20"/>
    <n v="10"/>
    <n v="73.88"/>
    <x v="8"/>
    <x v="20"/>
  </r>
  <r>
    <n v="1807"/>
    <s v="Anywhere but Here"/>
    <s v="I want to explore alternative cultures and lifestyles in America."/>
    <n v="6000"/>
    <n v="553"/>
    <x v="2"/>
    <x v="0"/>
    <s v="USD"/>
    <n v="1411868313"/>
    <n v="1409276313"/>
    <b v="1"/>
    <n v="8"/>
    <b v="0"/>
    <x v="20"/>
    <n v="9"/>
    <n v="69.13"/>
    <x v="8"/>
    <x v="20"/>
  </r>
  <r>
    <n v="1808"/>
    <s v="An Iranian Journey"/>
    <s v="An Iranian Journey exposes the duality of life in modern Iran where youth navigate a thicket of Islamic laws and customs to live freely"/>
    <n v="6000"/>
    <n v="11594"/>
    <x v="2"/>
    <x v="0"/>
    <s v="USD"/>
    <n v="1486830030"/>
    <n v="1483806030"/>
    <b v="1"/>
    <n v="96"/>
    <b v="0"/>
    <x v="20"/>
    <n v="193"/>
    <n v="120.77"/>
    <x v="8"/>
    <x v="20"/>
  </r>
  <r>
    <n v="1809"/>
    <s v="Hamilton: A Different Perspective"/>
    <s v="A stunning photo book highlighting the visual diversity of the City of Hamilton and showcasing it in a new light."/>
    <n v="6000"/>
    <n v="380"/>
    <x v="2"/>
    <x v="5"/>
    <s v="CAD"/>
    <n v="1425246439"/>
    <n v="1422222439"/>
    <b v="1"/>
    <n v="9"/>
    <b v="0"/>
    <x v="20"/>
    <n v="6"/>
    <n v="42.22"/>
    <x v="8"/>
    <x v="20"/>
  </r>
  <r>
    <n v="1810"/>
    <s v="Film Speed"/>
    <s v="Film Speed is a series of Zines focusing on architecture shot completely on 35 and 120mm film."/>
    <n v="6000"/>
    <n v="15"/>
    <x v="2"/>
    <x v="0"/>
    <s v="USD"/>
    <n v="1408657826"/>
    <n v="1407621026"/>
    <b v="0"/>
    <n v="2"/>
    <b v="0"/>
    <x v="20"/>
    <n v="0"/>
    <n v="7.5"/>
    <x v="8"/>
    <x v="20"/>
  </r>
  <r>
    <n v="1811"/>
    <s v="The Year of Sunsets"/>
    <s v="A collection of 365 color photographs of sunsets in 2014, beautifully presented in a hardcover book."/>
    <n v="6000"/>
    <n v="40"/>
    <x v="2"/>
    <x v="0"/>
    <s v="USD"/>
    <n v="1414123200"/>
    <n v="1408962270"/>
    <b v="0"/>
    <n v="26"/>
    <b v="0"/>
    <x v="20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x v="1"/>
    <s v="GBP"/>
    <n v="1467531536"/>
    <n v="1464939536"/>
    <b v="0"/>
    <n v="23"/>
    <b v="0"/>
    <x v="20"/>
    <n v="14"/>
    <n v="37.61"/>
    <x v="8"/>
    <x v="20"/>
  </r>
  <r>
    <n v="1813"/>
    <s v="Libya : The Lost Days"/>
    <s v="This project aims to document, Libyan photographic history; through both print and artisan mediums ."/>
    <n v="600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6000"/>
    <n v="5902"/>
    <x v="2"/>
    <x v="1"/>
    <s v="GBP"/>
    <n v="1425108736"/>
    <n v="1422516736"/>
    <b v="0"/>
    <n v="140"/>
    <b v="0"/>
    <x v="20"/>
    <n v="98"/>
    <n v="42.16"/>
    <x v="8"/>
    <x v="20"/>
  </r>
  <r>
    <n v="1815"/>
    <s v="Texas to Florida"/>
    <s v="Photographic roadtrip from Dallas/Ft Worth, Texas to Florida's beaches. A summer photography roadtrip project to include 5 states."/>
    <n v="6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6000"/>
    <n v="509"/>
    <x v="2"/>
    <x v="16"/>
    <s v="CHF"/>
    <n v="1469473200"/>
    <n v="1467061303"/>
    <b v="0"/>
    <n v="6"/>
    <b v="0"/>
    <x v="20"/>
    <n v="8"/>
    <n v="84.83"/>
    <x v="8"/>
    <x v="20"/>
  </r>
  <r>
    <n v="1817"/>
    <s v="Through the Lens of Jerry Gustafson"/>
    <s v="Hundreds of breathtaking rodeo photographs collected in a beautiful coffee table book."/>
    <n v="6000"/>
    <n v="9419"/>
    <x v="2"/>
    <x v="0"/>
    <s v="USD"/>
    <n v="1485759540"/>
    <n v="1480607607"/>
    <b v="0"/>
    <n v="100"/>
    <b v="0"/>
    <x v="20"/>
    <n v="157"/>
    <n v="94.19"/>
    <x v="8"/>
    <x v="20"/>
  </r>
  <r>
    <n v="1818"/>
    <s v="Give Me Your Goofy-ist"/>
    <s v="We are all different, this is a way to honor and celebrate the authenticity in being different."/>
    <n v="6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x v="0"/>
    <s v="USD"/>
    <n v="1406743396"/>
    <n v="1404151396"/>
    <b v="0"/>
    <n v="4"/>
    <b v="0"/>
    <x v="20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x v="0"/>
    <s v="USD"/>
    <n v="1427850090"/>
    <n v="1425261690"/>
    <b v="0"/>
    <n v="8"/>
    <b v="0"/>
    <x v="20"/>
    <n v="28"/>
    <n v="213.38"/>
    <x v="8"/>
    <x v="20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x v="11"/>
    <n v="56"/>
    <n v="59.16"/>
    <x v="4"/>
    <x v="11"/>
  </r>
  <r>
    <n v="1822"/>
    <s v="Wood Butcher's new music video- I Don't Wanna Party"/>
    <s v="Wood Butcher needs your help to make this happen. Buy a CD, support local music!"/>
    <n v="6000"/>
    <n v="300"/>
    <x v="0"/>
    <x v="5"/>
    <s v="CAD"/>
    <n v="1391194860"/>
    <n v="1388084862"/>
    <b v="0"/>
    <n v="11"/>
    <b v="1"/>
    <x v="11"/>
    <n v="5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x v="11"/>
    <n v="14"/>
    <n v="24.58"/>
    <x v="4"/>
    <x v="11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x v="11"/>
    <n v="5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11"/>
    <n v="35"/>
    <n v="42.02"/>
    <x v="4"/>
    <x v="11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x v="11"/>
    <n v="34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x v="11"/>
    <n v="134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x v="11"/>
    <n v="334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x v="11"/>
    <n v="42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x v="11"/>
    <n v="254"/>
    <n v="67.39"/>
    <x v="4"/>
    <x v="11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x v="11"/>
    <n v="17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x v="11"/>
    <n v="8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x v="11"/>
    <n v="18"/>
    <n v="42"/>
    <x v="4"/>
    <x v="11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x v="11"/>
    <n v="197"/>
    <n v="131.16999999999999"/>
    <x v="4"/>
    <x v="11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x v="11"/>
    <n v="9"/>
    <n v="47.27"/>
    <x v="4"/>
    <x v="11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x v="11"/>
    <n v="16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x v="11"/>
    <n v="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x v="11"/>
    <n v="17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11"/>
    <n v="34"/>
    <n v="45.62"/>
    <x v="4"/>
    <x v="11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x v="11"/>
    <n v="16"/>
    <n v="75.38"/>
    <x v="4"/>
    <x v="11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11"/>
    <n v="34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x v="11"/>
    <n v="42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x v="11"/>
    <n v="207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x v="11"/>
    <n v="2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x v="11"/>
    <n v="17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x v="11"/>
    <n v="345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x v="11"/>
    <n v="5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x v="11"/>
    <n v="54"/>
    <n v="134.21"/>
    <x v="4"/>
    <x v="11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x v="11"/>
    <n v="5"/>
    <n v="37.630000000000003"/>
    <x v="4"/>
    <x v="11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x v="11"/>
    <n v="1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x v="11"/>
    <n v="22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x v="11"/>
    <n v="292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x v="11"/>
    <n v="14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x v="11"/>
    <n v="255"/>
    <n v="88.04"/>
    <x v="4"/>
    <x v="11"/>
  </r>
  <r>
    <n v="1855"/>
    <s v="Motion Device Debut EP"/>
    <s v="11 year old Sara &amp; Motion Device want rock &amp; metal fans all over the world to unite and join the ROCK REVOLUTION!!!"/>
    <n v="6000"/>
    <n v="13480.16"/>
    <x v="0"/>
    <x v="5"/>
    <s v="CAD"/>
    <n v="1389012940"/>
    <n v="1385124940"/>
    <b v="0"/>
    <n v="191"/>
    <b v="1"/>
    <x v="11"/>
    <n v="225"/>
    <n v="70.58"/>
    <x v="4"/>
    <x v="11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x v="11"/>
    <n v="34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x v="11"/>
    <n v="5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x v="11"/>
    <n v="101"/>
    <n v="40.549999999999997"/>
    <x v="4"/>
    <x v="11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x v="11"/>
    <n v="66"/>
    <n v="70.63"/>
    <x v="4"/>
    <x v="11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x v="11"/>
    <n v="1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x v="0"/>
    <s v="USD"/>
    <n v="1488958200"/>
    <n v="1484912974"/>
    <b v="0"/>
    <n v="16"/>
    <b v="0"/>
    <x v="18"/>
    <n v="24"/>
    <n v="90.94"/>
    <x v="6"/>
    <x v="18"/>
  </r>
  <r>
    <n v="1863"/>
    <s v="Project: 20M813"/>
    <s v="This is an Android game where you take control of the zombies and try to eat your way to world domination!"/>
    <n v="60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x v="0"/>
    <s v="USD"/>
    <n v="1399223500"/>
    <n v="1396631500"/>
    <b v="0"/>
    <n v="48"/>
    <b v="0"/>
    <x v="18"/>
    <n v="46"/>
    <n v="58.08"/>
    <x v="6"/>
    <x v="18"/>
  </r>
  <r>
    <n v="1865"/>
    <s v="THE RUNNING GAME"/>
    <s v="This game is an alternative to the boring morning jogs This game will make you excited to workout Following elite footballer movements!"/>
    <n v="6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x v="0"/>
    <s v="USD"/>
    <n v="1488340800"/>
    <n v="1483768497"/>
    <b v="0"/>
    <n v="2"/>
    <b v="0"/>
    <x v="18"/>
    <n v="2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6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x v="0"/>
    <s v="USD"/>
    <n v="1450166340"/>
    <n v="1448044925"/>
    <b v="0"/>
    <n v="17"/>
    <b v="0"/>
    <x v="18"/>
    <n v="2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6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x v="0"/>
    <s v="USD"/>
    <n v="1454213820"/>
    <n v="1451723535"/>
    <b v="0"/>
    <n v="11"/>
    <b v="0"/>
    <x v="18"/>
    <n v="6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x v="0"/>
    <s v="USD"/>
    <n v="1416512901"/>
    <n v="1413053301"/>
    <b v="0"/>
    <n v="95"/>
    <b v="0"/>
    <x v="18"/>
    <n v="78"/>
    <n v="49.12"/>
    <x v="6"/>
    <x v="18"/>
  </r>
  <r>
    <n v="1872"/>
    <s v="ZombieTime!"/>
    <s v="A Top-View Action game where you play as Bob, the FIRST zombie to rise from the grave. Bring chaos to town, feast and don't die again."/>
    <n v="6000"/>
    <n v="212"/>
    <x v="2"/>
    <x v="0"/>
    <s v="USD"/>
    <n v="1435633602"/>
    <n v="1433041602"/>
    <b v="0"/>
    <n v="13"/>
    <b v="0"/>
    <x v="18"/>
    <n v="4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6000"/>
    <n v="36"/>
    <x v="2"/>
    <x v="5"/>
    <s v="CAD"/>
    <n v="1436373900"/>
    <n v="1433861210"/>
    <b v="0"/>
    <n v="2"/>
    <b v="0"/>
    <x v="18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6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6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600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0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5999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875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862"/>
    <n v="1004"/>
    <x v="2"/>
    <x v="1"/>
    <s v="GBP"/>
    <n v="1459341380"/>
    <n v="1456839380"/>
    <b v="0"/>
    <n v="24"/>
    <b v="0"/>
    <x v="18"/>
    <n v="17"/>
    <n v="41.83"/>
    <x v="6"/>
    <x v="18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x v="14"/>
    <n v="5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x v="14"/>
    <n v="58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x v="14"/>
    <n v="1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x v="14"/>
    <n v="23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x v="14"/>
    <n v="95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x v="14"/>
    <n v="2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3"/>
    <s v="EUR"/>
    <n v="1449178200"/>
    <n v="1447614732"/>
    <b v="0"/>
    <n v="8"/>
    <b v="1"/>
    <x v="14"/>
    <n v="6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x v="14"/>
    <n v="75"/>
    <n v="46.65"/>
    <x v="4"/>
    <x v="14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x v="14"/>
    <n v="39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x v="14"/>
    <n v="31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x v="14"/>
    <n v="192"/>
    <n v="87.96"/>
    <x v="4"/>
    <x v="14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x v="14"/>
    <n v="1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x v="14"/>
    <n v="47"/>
    <n v="57.78"/>
    <x v="4"/>
    <x v="14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x v="14"/>
    <n v="2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x v="14"/>
    <n v="168"/>
    <n v="196.34"/>
    <x v="4"/>
    <x v="14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x v="14"/>
    <n v="10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x v="14"/>
    <n v="118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x v="14"/>
    <n v="26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x v="14"/>
    <n v="22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x v="14"/>
    <n v="5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x v="1"/>
    <s v="GBP"/>
    <n v="1432299600"/>
    <n v="1429707729"/>
    <b v="0"/>
    <n v="25"/>
    <b v="0"/>
    <x v="29"/>
    <n v="49"/>
    <n v="106.8"/>
    <x v="2"/>
    <x v="29"/>
  </r>
  <r>
    <n v="1902"/>
    <s v="Cardboard reality"/>
    <s v="Virtual reality is expensive, here is the solution. I've created a VR device out of cardboard. I present: World's cheapest VR Device."/>
    <n v="5500"/>
    <n v="12"/>
    <x v="2"/>
    <x v="9"/>
    <s v="EUR"/>
    <n v="1425495447"/>
    <n v="1422903447"/>
    <b v="0"/>
    <n v="3"/>
    <b v="0"/>
    <x v="29"/>
    <n v="0"/>
    <n v="4"/>
    <x v="2"/>
    <x v="29"/>
  </r>
  <r>
    <n v="1903"/>
    <s v="MiPointer"/>
    <s v="A cool smart laser pointer for presenting professionals. Unique by design, widest functional coverage for both IOS and Android."/>
    <n v="5500"/>
    <n v="1398"/>
    <x v="2"/>
    <x v="0"/>
    <s v="USD"/>
    <n v="1485541791"/>
    <n v="1480357791"/>
    <b v="0"/>
    <n v="41"/>
    <b v="0"/>
    <x v="29"/>
    <n v="25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500"/>
    <n v="50"/>
    <x v="2"/>
    <x v="0"/>
    <s v="USD"/>
    <n v="1451752021"/>
    <n v="1447864021"/>
    <b v="0"/>
    <n v="2"/>
    <b v="0"/>
    <x v="29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x v="0"/>
    <s v="USD"/>
    <n v="1410127994"/>
    <n v="1407535994"/>
    <b v="0"/>
    <n v="4"/>
    <b v="0"/>
    <x v="29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x v="0"/>
    <s v="USD"/>
    <n v="1466697983"/>
    <n v="1464105983"/>
    <b v="0"/>
    <n v="99"/>
    <b v="0"/>
    <x v="29"/>
    <n v="389"/>
    <n v="215.96"/>
    <x v="2"/>
    <x v="29"/>
  </r>
  <r>
    <n v="1907"/>
    <s v="Litter-Buddy"/>
    <s v="Litter-Buddy is great economical alternative to leading pet waste disposal systems with cartridge bag elements."/>
    <n v="5500"/>
    <n v="85"/>
    <x v="2"/>
    <x v="0"/>
    <s v="USD"/>
    <n v="1400853925"/>
    <n v="1399557925"/>
    <b v="0"/>
    <n v="4"/>
    <b v="0"/>
    <x v="29"/>
    <n v="2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x v="0"/>
    <s v="USD"/>
    <n v="1483048900"/>
    <n v="1480456900"/>
    <b v="0"/>
    <n v="4"/>
    <b v="0"/>
    <x v="29"/>
    <n v="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x v="0"/>
    <s v="USD"/>
    <n v="1414059479"/>
    <n v="1411467479"/>
    <b v="0"/>
    <n v="38"/>
    <b v="0"/>
    <x v="29"/>
    <n v="9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x v="9"/>
    <s v="EUR"/>
    <n v="1446331500"/>
    <n v="1442531217"/>
    <b v="0"/>
    <n v="285"/>
    <b v="0"/>
    <x v="29"/>
    <n v="609"/>
    <n v="117.49"/>
    <x v="2"/>
    <x v="29"/>
  </r>
  <r>
    <n v="1911"/>
    <s v="Charge Furniture"/>
    <s v="Charge furniture, making it simple and comfortable to charge your USB devices without leaving the comfort of your couch or armchair"/>
    <n v="5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x v="0"/>
    <s v="USD"/>
    <n v="1433395560"/>
    <n v="1430803560"/>
    <b v="0"/>
    <n v="42"/>
    <b v="0"/>
    <x v="29"/>
    <n v="54"/>
    <n v="70.599999999999994"/>
    <x v="2"/>
    <x v="29"/>
  </r>
  <r>
    <n v="1913"/>
    <s v="Tibio - Spreading warmth in everyones home"/>
    <s v="Tibio is a revolutionary new product designed to solve an age old problem."/>
    <n v="5500"/>
    <n v="637"/>
    <x v="2"/>
    <x v="1"/>
    <s v="GBP"/>
    <n v="1412770578"/>
    <n v="1410178578"/>
    <b v="0"/>
    <n v="26"/>
    <b v="0"/>
    <x v="29"/>
    <n v="1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x v="0"/>
    <s v="USD"/>
    <n v="1414814340"/>
    <n v="1413519073"/>
    <b v="0"/>
    <n v="2"/>
    <b v="0"/>
    <x v="29"/>
    <n v="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500"/>
    <n v="8"/>
    <x v="2"/>
    <x v="0"/>
    <s v="USD"/>
    <n v="1409620222"/>
    <n v="1407892222"/>
    <b v="0"/>
    <n v="4"/>
    <b v="0"/>
    <x v="29"/>
    <n v="0"/>
    <n v="2"/>
    <x v="2"/>
    <x v="29"/>
  </r>
  <r>
    <n v="1916"/>
    <s v="The Paint Can Holder by U.S. Green Products"/>
    <s v="The Paint Can Holder Makes Painting Easier and Safer on Extension Ladders."/>
    <n v="5500"/>
    <n v="102"/>
    <x v="2"/>
    <x v="0"/>
    <s v="USD"/>
    <n v="1478542375"/>
    <n v="1476378775"/>
    <b v="0"/>
    <n v="6"/>
    <b v="0"/>
    <x v="29"/>
    <n v="2"/>
    <n v="17"/>
    <x v="2"/>
    <x v="29"/>
  </r>
  <r>
    <n v="1917"/>
    <s v="Chronovisor:The MOST innovative watch for night time reading"/>
    <s v="Let's build a legendary brand altogether"/>
    <n v="5500"/>
    <n v="205025"/>
    <x v="2"/>
    <x v="7"/>
    <s v="HKD"/>
    <n v="1486708133"/>
    <n v="1484116133"/>
    <b v="0"/>
    <n v="70"/>
    <b v="0"/>
    <x v="29"/>
    <n v="372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x v="0"/>
    <s v="USD"/>
    <n v="1407869851"/>
    <n v="1404845851"/>
    <b v="0"/>
    <n v="9"/>
    <b v="0"/>
    <x v="29"/>
    <n v="5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x v="0"/>
    <s v="USD"/>
    <n v="1432069249"/>
    <n v="1429477249"/>
    <b v="0"/>
    <n v="8"/>
    <b v="0"/>
    <x v="29"/>
    <n v="4"/>
    <n v="29.63"/>
    <x v="2"/>
    <x v="29"/>
  </r>
  <r>
    <n v="1920"/>
    <s v="Brightside - Side lighting for cyclists"/>
    <s v="A new concept in bike light safety, protecting cyclists from being hit in the side. Bright, amber sideways."/>
    <n v="5500"/>
    <n v="4303"/>
    <x v="2"/>
    <x v="1"/>
    <s v="GBP"/>
    <n v="1445468400"/>
    <n v="1443042061"/>
    <b v="0"/>
    <n v="105"/>
    <b v="0"/>
    <x v="29"/>
    <n v="78"/>
    <n v="40.98"/>
    <x v="2"/>
    <x v="29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x v="14"/>
    <n v="37"/>
    <n v="54"/>
    <x v="4"/>
    <x v="14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x v="14"/>
    <n v="42"/>
    <n v="36.11"/>
    <x v="4"/>
    <x v="14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x v="14"/>
    <n v="6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x v="14"/>
    <n v="64"/>
    <n v="104"/>
    <x v="4"/>
    <x v="14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x v="14"/>
    <n v="32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x v="14"/>
    <n v="56"/>
    <n v="27.39"/>
    <x v="4"/>
    <x v="14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x v="14"/>
    <n v="12"/>
    <n v="56.36"/>
    <x v="4"/>
    <x v="14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x v="14"/>
    <n v="52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x v="14"/>
    <n v="64"/>
    <n v="42.8"/>
    <x v="4"/>
    <x v="14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14"/>
    <n v="25"/>
    <n v="48.85"/>
    <x v="4"/>
    <x v="14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x v="14"/>
    <n v="48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x v="14"/>
    <n v="112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x v="14"/>
    <n v="207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x v="14"/>
    <n v="5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x v="14"/>
    <n v="175"/>
    <n v="60.27"/>
    <x v="4"/>
    <x v="14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x v="14"/>
    <n v="2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x v="14"/>
    <n v="348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x v="14"/>
    <n v="221"/>
    <n v="115.31"/>
    <x v="4"/>
    <x v="14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x v="14"/>
    <n v="2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x v="30"/>
    <n v="630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x v="30"/>
    <n v="166"/>
    <n v="87.44"/>
    <x v="2"/>
    <x v="30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x v="30"/>
    <n v="341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x v="30"/>
    <n v="6304"/>
    <n v="176.2"/>
    <x v="2"/>
    <x v="30"/>
  </r>
  <r>
    <n v="1945"/>
    <s v="Oval - The First Digital HandPan"/>
    <s v="A new electronic musical instrument which allows you to play, learn and perform music using any sound you can imagine."/>
    <n v="5000"/>
    <n v="348018"/>
    <x v="0"/>
    <x v="3"/>
    <s v="EUR"/>
    <n v="1436680958"/>
    <n v="1433224958"/>
    <b v="1"/>
    <n v="680"/>
    <b v="1"/>
    <x v="30"/>
    <n v="696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x v="30"/>
    <n v="22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x v="30"/>
    <n v="16"/>
    <n v="35"/>
    <x v="2"/>
    <x v="30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x v="30"/>
    <n v="16004"/>
    <n v="188.51"/>
    <x v="2"/>
    <x v="30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x v="30"/>
    <n v="106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x v="30"/>
    <n v="1925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x v="30"/>
    <n v="2124"/>
    <n v="127.36"/>
    <x v="2"/>
    <x v="30"/>
  </r>
  <r>
    <n v="1952"/>
    <s v="Nix Color Sensor"/>
    <s v="Nix is a breakthrough smartphone accessory. Just scan an object and instantly view the color on your iPhone, Android, PC, or Mac."/>
    <n v="5000"/>
    <n v="69465.33"/>
    <x v="0"/>
    <x v="5"/>
    <s v="CAD"/>
    <n v="1381934015"/>
    <n v="1378737215"/>
    <b v="1"/>
    <n v="682"/>
    <b v="1"/>
    <x v="30"/>
    <n v="1389"/>
    <n v="101.86"/>
    <x v="2"/>
    <x v="30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x v="30"/>
    <n v="678"/>
    <n v="230.56"/>
    <x v="2"/>
    <x v="30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x v="30"/>
    <n v="698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x v="30"/>
    <n v="334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x v="30"/>
    <n v="3528"/>
    <n v="483.34"/>
    <x v="2"/>
    <x v="30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x v="30"/>
    <n v="100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x v="30"/>
    <n v="2010"/>
    <n v="74.11"/>
    <x v="2"/>
    <x v="30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x v="30"/>
    <n v="313"/>
    <n v="36.97"/>
    <x v="2"/>
    <x v="30"/>
  </r>
  <r>
    <n v="1960"/>
    <s v="TREKKAYAK"/>
    <s v="Trekkayak is an ultralight, durable and inflatable boat to be carried in your backpack to cross a lake or paddle down a river."/>
    <n v="5000"/>
    <n v="82532"/>
    <x v="0"/>
    <x v="11"/>
    <s v="SEK"/>
    <n v="1419151341"/>
    <n v="1416559341"/>
    <b v="1"/>
    <n v="33"/>
    <b v="1"/>
    <x v="30"/>
    <n v="165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x v="30"/>
    <n v="221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x v="30"/>
    <n v="386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x v="30"/>
    <n v="48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13"/>
    <s v="EUR"/>
    <n v="1461306772"/>
    <n v="1458714772"/>
    <b v="1"/>
    <n v="1281"/>
    <b v="1"/>
    <x v="30"/>
    <n v="4631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x v="30"/>
    <n v="4135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x v="30"/>
    <n v="1481"/>
    <n v="182.78"/>
    <x v="2"/>
    <x v="30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x v="30"/>
    <n v="285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x v="30"/>
    <n v="231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x v="30"/>
    <n v="2104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x v="30"/>
    <n v="33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x v="30"/>
    <n v="10171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x v="30"/>
    <n v="1502"/>
    <n v="186.81"/>
    <x v="2"/>
    <x v="30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x v="30"/>
    <n v="668"/>
    <n v="131.99"/>
    <x v="2"/>
    <x v="30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x v="30"/>
    <n v="277"/>
    <n v="29.31"/>
    <x v="2"/>
    <x v="30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x v="30"/>
    <n v="402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x v="30"/>
    <n v="10268"/>
    <n v="1323.25"/>
    <x v="2"/>
    <x v="30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x v="30"/>
    <n v="4596"/>
    <n v="282.66000000000003"/>
    <x v="2"/>
    <x v="30"/>
  </r>
  <r>
    <n v="1980"/>
    <s v="YOUMO - Your Smart Modular Power Strip"/>
    <s v="Multi-power charging that is smarter, stylish and designed for you."/>
    <n v="5000"/>
    <n v="177412.01"/>
    <x v="0"/>
    <x v="12"/>
    <s v="EUR"/>
    <n v="1459684862"/>
    <n v="1456232462"/>
    <b v="1"/>
    <n v="1945"/>
    <b v="1"/>
    <x v="30"/>
    <n v="354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5"/>
    <s v="CAD"/>
    <n v="1404926665"/>
    <n v="1402334665"/>
    <b v="0"/>
    <n v="12"/>
    <b v="0"/>
    <x v="31"/>
    <n v="8"/>
    <n v="31.75"/>
    <x v="8"/>
    <x v="31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x v="31"/>
    <n v="28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x v="31"/>
    <n v="63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x v="31"/>
    <n v="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x v="31"/>
    <n v="47"/>
    <n v="83.43"/>
    <x v="8"/>
    <x v="31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x v="31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x v="31"/>
    <n v="10"/>
    <n v="101.8"/>
    <x v="8"/>
    <x v="31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x v="31"/>
    <n v="3"/>
    <n v="46.67"/>
    <x v="8"/>
    <x v="31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5000"/>
    <n v="78"/>
    <x v="2"/>
    <x v="5"/>
    <s v="CAD"/>
    <n v="1437082736"/>
    <n v="1435354736"/>
    <b v="0"/>
    <n v="3"/>
    <b v="0"/>
    <x v="31"/>
    <n v="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x v="31"/>
    <n v="13"/>
    <n v="218.33"/>
    <x v="8"/>
    <x v="31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x v="31"/>
    <n v="5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000"/>
    <n v="210171"/>
    <x v="0"/>
    <x v="12"/>
    <s v="EUR"/>
    <n v="1434139200"/>
    <n v="1431406916"/>
    <b v="1"/>
    <n v="1637"/>
    <b v="1"/>
    <x v="30"/>
    <n v="420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x v="30"/>
    <n v="216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30"/>
    <n v="31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x v="30"/>
    <n v="2344"/>
    <n v="331.1"/>
    <x v="2"/>
    <x v="30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x v="30"/>
    <n v="742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x v="30"/>
    <n v="247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x v="30"/>
    <n v="2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30"/>
    <n v="3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12"/>
    <s v="EUR"/>
    <n v="1479890743"/>
    <n v="1476776743"/>
    <b v="1"/>
    <n v="398"/>
    <b v="1"/>
    <x v="30"/>
    <n v="3052"/>
    <n v="383.36"/>
    <x v="2"/>
    <x v="30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x v="30"/>
    <n v="19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15"/>
    <s v="EUR"/>
    <n v="1452553200"/>
    <n v="1449650173"/>
    <b v="1"/>
    <n v="971"/>
    <b v="1"/>
    <x v="30"/>
    <n v="81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x v="30"/>
    <n v="15837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x v="30"/>
    <n v="46883"/>
    <n v="88.6"/>
    <x v="2"/>
    <x v="30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x v="30"/>
    <n v="163"/>
    <n v="50.22"/>
    <x v="2"/>
    <x v="30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x v="30"/>
    <n v="1843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x v="30"/>
    <n v="6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7"/>
    <s v="EUR"/>
    <n v="1439455609"/>
    <n v="1436863609"/>
    <b v="1"/>
    <n v="450"/>
    <b v="1"/>
    <x v="30"/>
    <n v="1329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x v="30"/>
    <n v="3879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x v="30"/>
    <n v="5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x v="30"/>
    <n v="2503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x v="30"/>
    <n v="322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x v="30"/>
    <n v="468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12"/>
    <s v="EUR"/>
    <n v="1433996746"/>
    <n v="1431404746"/>
    <b v="1"/>
    <n v="729"/>
    <b v="1"/>
    <x v="30"/>
    <n v="3218"/>
    <n v="220.74"/>
    <x v="2"/>
    <x v="30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x v="30"/>
    <n v="66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x v="30"/>
    <n v="2405"/>
    <n v="223.1"/>
    <x v="2"/>
    <x v="30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x v="30"/>
    <n v="76"/>
    <n v="47.91"/>
    <x v="2"/>
    <x v="30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x v="30"/>
    <n v="18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x v="30"/>
    <n v="1483"/>
    <n v="118.61"/>
    <x v="2"/>
    <x v="30"/>
  </r>
  <r>
    <n v="2031"/>
    <s v="Linkio: the $100 Smart Home Devices Solution"/>
    <s v="With Linkio you can use your smartphone to control every electronic you own- for only $100!"/>
    <n v="5000"/>
    <n v="60175"/>
    <x v="0"/>
    <x v="9"/>
    <s v="EUR"/>
    <n v="1420765200"/>
    <n v="1417506853"/>
    <b v="1"/>
    <n v="508"/>
    <b v="1"/>
    <x v="30"/>
    <n v="120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x v="30"/>
    <n v="152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x v="30"/>
    <n v="89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x v="30"/>
    <n v="603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x v="30"/>
    <n v="337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x v="30"/>
    <n v="79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x v="30"/>
    <n v="6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x v="30"/>
    <n v="673"/>
    <n v="164.91"/>
    <x v="2"/>
    <x v="30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x v="30"/>
    <n v="3405"/>
    <n v="449.26"/>
    <x v="2"/>
    <x v="30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x v="30"/>
    <n v="14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x v="30"/>
    <n v="34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x v="30"/>
    <n v="247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x v="30"/>
    <n v="140"/>
    <n v="36.33"/>
    <x v="2"/>
    <x v="30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x v="30"/>
    <n v="325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x v="30"/>
    <n v="803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x v="30"/>
    <n v="24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2"/>
    <s v="AUD"/>
    <n v="1429228800"/>
    <n v="1426714870"/>
    <b v="0"/>
    <n v="443"/>
    <b v="1"/>
    <x v="30"/>
    <n v="2019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x v="30"/>
    <n v="2522"/>
    <n v="91.83"/>
    <x v="2"/>
    <x v="30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x v="30"/>
    <n v="120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x v="30"/>
    <n v="94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x v="30"/>
    <n v="209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x v="30"/>
    <n v="353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x v="30"/>
    <n v="795"/>
    <n v="64.02"/>
    <x v="2"/>
    <x v="30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x v="30"/>
    <n v="201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x v="30"/>
    <n v="1535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x v="30"/>
    <n v="607"/>
    <n v="45.55"/>
    <x v="2"/>
    <x v="30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x v="30"/>
    <n v="86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x v="30"/>
    <n v="86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x v="30"/>
    <n v="98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5000"/>
    <n v="114977"/>
    <x v="0"/>
    <x v="8"/>
    <s v="DKK"/>
    <n v="1458807098"/>
    <n v="1456218698"/>
    <b v="0"/>
    <n v="203"/>
    <b v="1"/>
    <x v="30"/>
    <n v="2300"/>
    <n v="566.39"/>
    <x v="2"/>
    <x v="30"/>
  </r>
  <r>
    <n v="2063"/>
    <s v="Up to 4 axis Beaglebone black based CNC control"/>
    <s v="Build a professional grade Linux CNC control with Beaglebone black and our CNC cape."/>
    <n v="5000"/>
    <n v="5922"/>
    <x v="0"/>
    <x v="12"/>
    <s v="EUR"/>
    <n v="1463333701"/>
    <n v="1460482501"/>
    <b v="0"/>
    <n v="49"/>
    <b v="1"/>
    <x v="30"/>
    <n v="11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x v="30"/>
    <n v="1001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x v="30"/>
    <n v="1594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x v="30"/>
    <n v="87"/>
    <n v="67.260000000000005"/>
    <x v="2"/>
    <x v="30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x v="30"/>
    <n v="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x v="30"/>
    <n v="52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x v="30"/>
    <n v="128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12"/>
    <s v="EUR"/>
    <n v="1467128723"/>
    <n v="1464536723"/>
    <b v="0"/>
    <n v="1530"/>
    <b v="1"/>
    <x v="30"/>
    <n v="79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x v="30"/>
    <n v="112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x v="30"/>
    <n v="158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x v="30"/>
    <n v="3052"/>
    <n v="324.69"/>
    <x v="2"/>
    <x v="30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x v="30"/>
    <n v="12"/>
    <n v="205"/>
    <x v="2"/>
    <x v="30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x v="30"/>
    <n v="3356"/>
    <n v="20.47"/>
    <x v="2"/>
    <x v="30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x v="30"/>
    <n v="1945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x v="30"/>
    <n v="115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3"/>
    <s v="EUR"/>
    <n v="1482085857"/>
    <n v="1479493857"/>
    <b v="0"/>
    <n v="48"/>
    <b v="1"/>
    <x v="30"/>
    <n v="52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x v="30"/>
    <n v="576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x v="30"/>
    <n v="102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x v="14"/>
    <n v="80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14"/>
    <n v="33"/>
    <n v="43.71"/>
    <x v="4"/>
    <x v="14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x v="14"/>
    <n v="17"/>
    <n v="34"/>
    <x v="4"/>
    <x v="14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x v="14"/>
    <n v="65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x v="14"/>
    <n v="148"/>
    <n v="89.3"/>
    <x v="4"/>
    <x v="14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x v="14"/>
    <n v="8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14"/>
    <n v="3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x v="14"/>
    <n v="69"/>
    <n v="46.2"/>
    <x v="4"/>
    <x v="14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x v="14"/>
    <n v="6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x v="14"/>
    <n v="18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x v="14"/>
    <n v="43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x v="14"/>
    <n v="12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14"/>
    <n v="3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x v="14"/>
    <n v="8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x v="14"/>
    <n v="50"/>
    <n v="113.64"/>
    <x v="4"/>
    <x v="14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x v="14"/>
    <n v="12"/>
    <n v="43.57"/>
    <x v="4"/>
    <x v="14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x v="14"/>
    <n v="60"/>
    <n v="78.95"/>
    <x v="4"/>
    <x v="14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x v="14"/>
    <n v="120"/>
    <n v="188.13"/>
    <x v="4"/>
    <x v="14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x v="14"/>
    <n v="79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x v="14"/>
    <n v="1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x v="14"/>
    <n v="4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14"/>
    <n v="27"/>
    <n v="35.79"/>
    <x v="4"/>
    <x v="14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x v="14"/>
    <n v="22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x v="14"/>
    <n v="21"/>
    <n v="28"/>
    <x v="4"/>
    <x v="14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x v="14"/>
    <n v="10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x v="14"/>
    <n v="4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x v="14"/>
    <n v="4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x v="14"/>
    <n v="343"/>
    <n v="89.9"/>
    <x v="4"/>
    <x v="14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x v="14"/>
    <n v="85"/>
    <n v="106.53"/>
    <x v="4"/>
    <x v="14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x v="14"/>
    <n v="4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x v="14"/>
    <n v="43"/>
    <n v="54.62"/>
    <x v="4"/>
    <x v="14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x v="14"/>
    <n v="6"/>
    <n v="27.27"/>
    <x v="4"/>
    <x v="14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x v="14"/>
    <n v="147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x v="14"/>
    <n v="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x v="14"/>
    <n v="96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14"/>
    <n v="35"/>
    <n v="50.66"/>
    <x v="4"/>
    <x v="14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14"/>
    <n v="27"/>
    <n v="79.180000000000007"/>
    <x v="4"/>
    <x v="14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x v="14"/>
    <n v="40"/>
    <n v="91.59"/>
    <x v="4"/>
    <x v="14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x v="14"/>
    <n v="161"/>
    <n v="116.96"/>
    <x v="4"/>
    <x v="14"/>
  </r>
  <r>
    <n v="2121"/>
    <s v="Legend of Decay"/>
    <s v="Join us on an epic journey to discover a millennia old secret which will change the world forever."/>
    <n v="5000"/>
    <n v="284"/>
    <x v="2"/>
    <x v="16"/>
    <s v="CHF"/>
    <n v="1484156948"/>
    <n v="1481564948"/>
    <b v="0"/>
    <n v="10"/>
    <b v="0"/>
    <x v="17"/>
    <n v="6"/>
    <n v="28.4"/>
    <x v="6"/>
    <x v="17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x v="17"/>
    <n v="6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x v="17"/>
    <n v="1"/>
    <n v="10"/>
    <x v="6"/>
    <x v="17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x v="17"/>
    <n v="2"/>
    <n v="23"/>
    <x v="6"/>
    <x v="17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x v="17"/>
    <n v="17"/>
    <n v="31.56"/>
    <x v="6"/>
    <x v="17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x v="17"/>
    <n v="162"/>
    <n v="34.22"/>
    <x v="6"/>
    <x v="17"/>
  </r>
  <r>
    <n v="2128"/>
    <s v="Makayla's Quest"/>
    <s v="The Royal Snail has misdelivered all the invitations to the Royal Ball.  It's up to Makayla to set things right in the Fairy Forest"/>
    <n v="5000"/>
    <n v="25"/>
    <x v="2"/>
    <x v="5"/>
    <s v="CAD"/>
    <n v="1411324369"/>
    <n v="1406140369"/>
    <b v="0"/>
    <n v="1"/>
    <b v="0"/>
    <x v="17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x v="17"/>
    <n v="5"/>
    <n v="19.670000000000002"/>
    <x v="6"/>
    <x v="17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x v="17"/>
    <n v="2"/>
    <n v="21.25"/>
    <x v="6"/>
    <x v="17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x v="17"/>
    <n v="1"/>
    <n v="8.33"/>
    <x v="6"/>
    <x v="17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x v="17"/>
    <n v="4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x v="17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x v="17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5"/>
    <s v="CAD"/>
    <n v="1417804229"/>
    <n v="1415212229"/>
    <b v="0"/>
    <n v="534"/>
    <b v="0"/>
    <x v="17"/>
    <n v="284"/>
    <n v="26.6"/>
    <x v="6"/>
    <x v="17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x v="17"/>
    <n v="3"/>
    <n v="10.67"/>
    <x v="6"/>
    <x v="17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x v="17"/>
    <n v="33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x v="17"/>
    <n v="11"/>
    <n v="50.91"/>
    <x v="6"/>
    <x v="17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12"/>
    <s v="EUR"/>
    <n v="1451494210"/>
    <n v="1449075010"/>
    <b v="0"/>
    <n v="12"/>
    <b v="0"/>
    <x v="17"/>
    <n v="1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x v="17"/>
    <n v="5"/>
    <n v="45"/>
    <x v="6"/>
    <x v="17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x v="17"/>
    <n v="1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x v="17"/>
    <n v="9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x v="17"/>
    <n v="54"/>
    <n v="49.38"/>
    <x v="6"/>
    <x v="17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x v="17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"/>
    <n v="405"/>
    <x v="2"/>
    <x v="10"/>
    <s v="NOK"/>
    <n v="1468392599"/>
    <n v="1465800599"/>
    <b v="0"/>
    <n v="4"/>
    <b v="0"/>
    <x v="17"/>
    <n v="8"/>
    <n v="101.25"/>
    <x v="6"/>
    <x v="17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x v="17"/>
    <n v="2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x v="17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x v="17"/>
    <n v="1"/>
    <n v="8.5"/>
    <x v="6"/>
    <x v="17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x v="17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x v="17"/>
    <n v="30"/>
    <n v="17.989999999999998"/>
    <x v="6"/>
    <x v="17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x v="17"/>
    <n v="423"/>
    <n v="370.95"/>
    <x v="6"/>
    <x v="17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x v="17"/>
    <n v="395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x v="17"/>
    <n v="2"/>
    <n v="5.31"/>
    <x v="6"/>
    <x v="17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x v="11"/>
    <n v="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x v="11"/>
    <n v="101"/>
    <n v="87.1"/>
    <x v="4"/>
    <x v="11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x v="11"/>
    <n v="66"/>
    <n v="75.11"/>
    <x v="4"/>
    <x v="11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x v="11"/>
    <n v="11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6"/>
    <s v="EUR"/>
    <n v="1460127635"/>
    <n v="1457539235"/>
    <b v="0"/>
    <n v="117"/>
    <b v="1"/>
    <x v="11"/>
    <n v="6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x v="11"/>
    <n v="59"/>
    <n v="91.63"/>
    <x v="4"/>
    <x v="11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x v="11"/>
    <n v="4"/>
    <n v="22.5"/>
    <x v="4"/>
    <x v="11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x v="11"/>
    <n v="43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x v="11"/>
    <n v="3"/>
    <n v="21.86"/>
    <x v="4"/>
    <x v="11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x v="11"/>
    <n v="13"/>
    <n v="33.32"/>
    <x v="4"/>
    <x v="11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x v="11"/>
    <n v="8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x v="11"/>
    <n v="2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x v="11"/>
    <n v="107"/>
    <n v="59.23"/>
    <x v="4"/>
    <x v="11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x v="11"/>
    <n v="82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11"/>
    <n v="3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x v="11"/>
    <n v="50"/>
    <n v="65.87"/>
    <x v="4"/>
    <x v="11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x v="11"/>
    <n v="693"/>
    <n v="40.35"/>
    <x v="4"/>
    <x v="11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11"/>
    <n v="3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x v="32"/>
    <n v="61"/>
    <n v="57.77"/>
    <x v="6"/>
    <x v="32"/>
  </r>
  <r>
    <n v="2182"/>
    <s v="Broken World - A Post-Apocalypse Tabletop RPG"/>
    <s v="An incredibly comprehensive tabletop rpg book for the post apocalypse, inspired by Dungeon World."/>
    <n v="5000"/>
    <n v="15725"/>
    <x v="0"/>
    <x v="5"/>
    <s v="CAD"/>
    <n v="1412285825"/>
    <n v="1409261825"/>
    <b v="0"/>
    <n v="356"/>
    <b v="1"/>
    <x v="32"/>
    <n v="31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x v="32"/>
    <n v="176"/>
    <n v="31.57"/>
    <x v="6"/>
    <x v="32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x v="32"/>
    <n v="56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x v="32"/>
    <n v="439"/>
    <n v="55.96"/>
    <x v="6"/>
    <x v="32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x v="32"/>
    <n v="4059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2"/>
    <s v="AUD"/>
    <n v="1477414800"/>
    <n v="1474380241"/>
    <b v="0"/>
    <n v="514"/>
    <b v="1"/>
    <x v="32"/>
    <n v="453"/>
    <n v="44.06"/>
    <x v="6"/>
    <x v="32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x v="32"/>
    <n v="121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x v="32"/>
    <n v="70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x v="32"/>
    <n v="1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x v="32"/>
    <n v="2595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x v="32"/>
    <n v="135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x v="32"/>
    <n v="1075"/>
    <n v="61.2"/>
    <x v="6"/>
    <x v="32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x v="32"/>
    <n v="111"/>
    <n v="48.13"/>
    <x v="6"/>
    <x v="32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x v="32"/>
    <n v="319"/>
    <n v="68.11"/>
    <x v="6"/>
    <x v="32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x v="32"/>
    <n v="5706"/>
    <n v="65.89"/>
    <x v="6"/>
    <x v="32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x v="32"/>
    <n v="1063"/>
    <n v="81.650000000000006"/>
    <x v="6"/>
    <x v="32"/>
  </r>
  <r>
    <n v="2199"/>
    <s v="Decadolo. Flip it!"/>
    <s v="A new strategic board game designed to flip out your opponent."/>
    <n v="5000"/>
    <n v="13228"/>
    <x v="0"/>
    <x v="17"/>
    <s v="EUR"/>
    <n v="1444903198"/>
    <n v="1442311198"/>
    <b v="1"/>
    <n v="251"/>
    <b v="1"/>
    <x v="32"/>
    <n v="265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x v="32"/>
    <n v="217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x v="15"/>
    <n v="8"/>
    <n v="15.04"/>
    <x v="4"/>
    <x v="15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x v="15"/>
    <n v="563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5"/>
    <s v="CAD"/>
    <n v="1443127082"/>
    <n v="1440535082"/>
    <b v="0"/>
    <n v="50"/>
    <b v="1"/>
    <x v="15"/>
    <n v="44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x v="15"/>
    <n v="40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x v="15"/>
    <n v="2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x v="15"/>
    <n v="23"/>
    <n v="33.24"/>
    <x v="4"/>
    <x v="15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x v="15"/>
    <n v="4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x v="15"/>
    <n v="20"/>
    <n v="42.33"/>
    <x v="4"/>
    <x v="15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x v="15"/>
    <n v="15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x v="15"/>
    <n v="89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x v="15"/>
    <n v="98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x v="15"/>
    <n v="137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x v="15"/>
    <n v="0"/>
    <n v="10"/>
    <x v="4"/>
    <x v="15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15"/>
    <n v="35"/>
    <n v="73.13"/>
    <x v="4"/>
    <x v="15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x v="15"/>
    <n v="1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x v="15"/>
    <n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x v="15"/>
    <n v="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x v="15"/>
    <n v="49"/>
    <n v="32.32"/>
    <x v="4"/>
    <x v="15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x v="15"/>
    <n v="20"/>
    <n v="53.42"/>
    <x v="4"/>
    <x v="15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x v="15"/>
    <n v="7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x v="32"/>
    <n v="16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x v="32"/>
    <n v="1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5"/>
    <s v="CAD"/>
    <n v="1435418568"/>
    <n v="1432826568"/>
    <b v="0"/>
    <n v="100"/>
    <b v="1"/>
    <x v="32"/>
    <n v="413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x v="32"/>
    <n v="486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x v="32"/>
    <n v="3968"/>
    <n v="164.8"/>
    <x v="6"/>
    <x v="32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x v="32"/>
    <n v="390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x v="32"/>
    <n v="409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12"/>
    <s v="EUR"/>
    <n v="1439707236"/>
    <n v="1437115236"/>
    <b v="0"/>
    <n v="144"/>
    <b v="1"/>
    <x v="32"/>
    <n v="23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x v="32"/>
    <n v="277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x v="32"/>
    <n v="218"/>
    <n v="21.5"/>
    <x v="6"/>
    <x v="32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x v="32"/>
    <n v="618"/>
    <n v="27.23"/>
    <x v="6"/>
    <x v="32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x v="32"/>
    <n v="50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x v="32"/>
    <n v="17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x v="32"/>
    <n v="24"/>
    <n v="41.61"/>
    <x v="6"/>
    <x v="32"/>
  </r>
  <r>
    <n v="2235"/>
    <s v="Miniature Scenery Terrain for Tabletop gaming and Wargames"/>
    <s v="An amazing set of sceneries to create unique atmospheres for your tabletop gaming."/>
    <n v="4800"/>
    <n v="19931"/>
    <x v="0"/>
    <x v="5"/>
    <s v="CAD"/>
    <n v="1427585511"/>
    <n v="1424997111"/>
    <b v="0"/>
    <n v="147"/>
    <b v="1"/>
    <x v="32"/>
    <n v="415"/>
    <n v="135.59"/>
    <x v="6"/>
    <x v="32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x v="32"/>
    <n v="320"/>
    <n v="22.12"/>
    <x v="6"/>
    <x v="32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x v="32"/>
    <n v="1381"/>
    <n v="64.63"/>
    <x v="6"/>
    <x v="32"/>
  </r>
  <r>
    <n v="2238"/>
    <s v="28mm Fantasy Miniature range Feral Orcs!"/>
    <s v="28mm Fantasy Miniature Range in leadfree white metal: Orcs, wolves and more."/>
    <n v="4600"/>
    <n v="5496"/>
    <x v="0"/>
    <x v="12"/>
    <s v="EUR"/>
    <n v="1489157716"/>
    <n v="1486565716"/>
    <b v="0"/>
    <n v="79"/>
    <b v="1"/>
    <x v="32"/>
    <n v="119"/>
    <n v="69.569999999999993"/>
    <x v="6"/>
    <x v="32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x v="32"/>
    <n v="696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x v="32"/>
    <n v="295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x v="32"/>
    <n v="176"/>
    <n v="49.47"/>
    <x v="6"/>
    <x v="32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x v="32"/>
    <n v="302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x v="32"/>
    <n v="207"/>
    <n v="4.57"/>
    <x v="6"/>
    <x v="32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x v="32"/>
    <n v="419"/>
    <n v="65"/>
    <x v="6"/>
    <x v="32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x v="32"/>
    <n v="235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x v="32"/>
    <n v="56"/>
    <n v="43.91"/>
    <x v="6"/>
    <x v="32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x v="32"/>
    <n v="429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x v="32"/>
    <n v="167"/>
    <n v="58.63"/>
    <x v="6"/>
    <x v="32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x v="32"/>
    <n v="131"/>
    <n v="32.82"/>
    <x v="6"/>
    <x v="32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x v="32"/>
    <n v="5417"/>
    <n v="426.93"/>
    <x v="6"/>
    <x v="32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x v="32"/>
    <n v="25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3"/>
    <s v="EUR"/>
    <n v="1470469938"/>
    <n v="1469173938"/>
    <b v="0"/>
    <n v="249"/>
    <b v="1"/>
    <x v="32"/>
    <n v="545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x v="32"/>
    <n v="200"/>
    <n v="107.32"/>
    <x v="6"/>
    <x v="32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x v="32"/>
    <n v="51"/>
    <n v="11.67"/>
    <x v="6"/>
    <x v="32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x v="32"/>
    <n v="252"/>
    <n v="41.78"/>
    <x v="6"/>
    <x v="32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x v="32"/>
    <n v="2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x v="32"/>
    <n v="353"/>
    <n v="94.1"/>
    <x v="6"/>
    <x v="32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x v="32"/>
    <n v="72"/>
    <n v="15.72"/>
    <x v="6"/>
    <x v="32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x v="32"/>
    <n v="415"/>
    <n v="90.64"/>
    <x v="6"/>
    <x v="32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x v="32"/>
    <n v="18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2"/>
    <s v="AUD"/>
    <n v="1487093020"/>
    <n v="1485278620"/>
    <b v="0"/>
    <n v="210"/>
    <b v="1"/>
    <x v="32"/>
    <n v="173"/>
    <n v="37.119999999999997"/>
    <x v="6"/>
    <x v="32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x v="32"/>
    <n v="113"/>
    <n v="28.1"/>
    <x v="6"/>
    <x v="32"/>
  </r>
  <r>
    <n v="2263"/>
    <s v="Corvus Corax Miniatures - Outcasts"/>
    <s v="These are degenerated men who have, since birth, suffered the effect of mutation and turned into something wicked!"/>
    <n v="4500"/>
    <n v="8666"/>
    <x v="0"/>
    <x v="11"/>
    <s v="SEK"/>
    <n v="1422734313"/>
    <n v="1420919913"/>
    <b v="0"/>
    <n v="60"/>
    <b v="1"/>
    <x v="32"/>
    <n v="19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x v="32"/>
    <n v="24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x v="32"/>
    <n v="13"/>
    <n v="35.119999999999997"/>
    <x v="6"/>
    <x v="32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x v="32"/>
    <n v="10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x v="32"/>
    <n v="1691"/>
    <n v="188.38"/>
    <x v="6"/>
    <x v="32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x v="32"/>
    <n v="638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x v="32"/>
    <n v="1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x v="32"/>
    <n v="400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x v="32"/>
    <n v="1264"/>
    <n v="42.63"/>
    <x v="6"/>
    <x v="32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x v="32"/>
    <n v="30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5"/>
    <s v="CAD"/>
    <n v="1489320642"/>
    <n v="1487164242"/>
    <b v="0"/>
    <n v="147"/>
    <b v="1"/>
    <x v="32"/>
    <n v="125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x v="32"/>
    <n v="68"/>
    <n v="30.2"/>
    <x v="6"/>
    <x v="32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x v="32"/>
    <n v="60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x v="32"/>
    <n v="112"/>
    <n v="64.75"/>
    <x v="6"/>
    <x v="32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x v="32"/>
    <n v="279"/>
    <n v="57.93"/>
    <x v="6"/>
    <x v="32"/>
  </r>
  <r>
    <n v="2278"/>
    <s v="Eternity Dice - Regular and D6 Charms Edition"/>
    <s v="Dice forged from stone one by one entirely by hand for demanding Gamers and Collectors."/>
    <n v="4300"/>
    <n v="5414"/>
    <x v="0"/>
    <x v="13"/>
    <s v="EUR"/>
    <n v="1451861940"/>
    <n v="1448902867"/>
    <b v="0"/>
    <n v="102"/>
    <b v="1"/>
    <x v="32"/>
    <n v="126"/>
    <n v="53.08"/>
    <x v="6"/>
    <x v="32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x v="32"/>
    <n v="36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x v="32"/>
    <n v="922"/>
    <n v="82.4"/>
    <x v="6"/>
    <x v="32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x v="11"/>
    <n v="13"/>
    <n v="50.45"/>
    <x v="4"/>
    <x v="11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x v="11"/>
    <n v="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x v="11"/>
    <n v="72"/>
    <n v="63.03"/>
    <x v="4"/>
    <x v="11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x v="11"/>
    <n v="15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x v="11"/>
    <n v="87"/>
    <n v="46.09"/>
    <x v="4"/>
    <x v="11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x v="11"/>
    <n v="3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x v="11"/>
    <n v="13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x v="11"/>
    <n v="24"/>
    <n v="40.04"/>
    <x v="4"/>
    <x v="11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x v="11"/>
    <n v="4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x v="11"/>
    <n v="39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x v="11"/>
    <n v="10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x v="11"/>
    <n v="54"/>
    <n v="46.63"/>
    <x v="4"/>
    <x v="11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11"/>
    <n v="23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x v="11"/>
    <n v="183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x v="11"/>
    <n v="38"/>
    <n v="44.21"/>
    <x v="4"/>
    <x v="11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x v="11"/>
    <n v="261"/>
    <n v="71.97"/>
    <x v="4"/>
    <x v="11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11"/>
    <n v="25"/>
    <n v="52.95"/>
    <x v="4"/>
    <x v="11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x v="11"/>
    <n v="788"/>
    <n v="109.45"/>
    <x v="4"/>
    <x v="11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11"/>
    <n v="2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x v="11"/>
    <n v="20"/>
    <n v="115.71"/>
    <x v="4"/>
    <x v="11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x v="14"/>
    <n v="167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x v="14"/>
    <n v="9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x v="14"/>
    <n v="17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x v="14"/>
    <n v="15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x v="14"/>
    <n v="456"/>
    <n v="109.11"/>
    <x v="4"/>
    <x v="14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x v="14"/>
    <n v="9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x v="14"/>
    <n v="52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x v="14"/>
    <n v="1266"/>
    <n v="82.5"/>
    <x v="4"/>
    <x v="14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x v="14"/>
    <n v="160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x v="14"/>
    <n v="1983"/>
    <n v="64.819999999999993"/>
    <x v="4"/>
    <x v="14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x v="14"/>
    <n v="234"/>
    <n v="90.1"/>
    <x v="4"/>
    <x v="14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x v="14"/>
    <n v="81"/>
    <n v="40.96"/>
    <x v="4"/>
    <x v="14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x v="14"/>
    <n v="220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x v="14"/>
    <n v="47"/>
    <n v="37.67"/>
    <x v="4"/>
    <x v="14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x v="14"/>
    <n v="6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x v="14"/>
    <n v="390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x v="14"/>
    <n v="10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x v="14"/>
    <n v="15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x v="14"/>
    <n v="8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x v="14"/>
    <n v="136"/>
    <n v="61.04"/>
    <x v="4"/>
    <x v="14"/>
  </r>
  <r>
    <n v="2321"/>
    <s v="WienerWÃ¼rze"/>
    <s v="Universal organic liquid seasoning brewed all natural from lupine, oat, salt and water for soups, salads, stews and more"/>
    <n v="4000"/>
    <n v="4130"/>
    <x v="3"/>
    <x v="15"/>
    <s v="EUR"/>
    <n v="1491282901"/>
    <n v="1488694501"/>
    <b v="0"/>
    <n v="64"/>
    <b v="0"/>
    <x v="33"/>
    <n v="10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x v="33"/>
    <n v="2"/>
    <n v="21.25"/>
    <x v="7"/>
    <x v="33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x v="33"/>
    <n v="3"/>
    <n v="30"/>
    <x v="7"/>
    <x v="33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x v="33"/>
    <n v="3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x v="33"/>
    <n v="2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x v="33"/>
    <n v="3"/>
    <n v="108"/>
    <x v="7"/>
    <x v="33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x v="33"/>
    <n v="460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x v="33"/>
    <n v="636"/>
    <n v="47.38"/>
    <x v="7"/>
    <x v="33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x v="33"/>
    <n v="66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x v="33"/>
    <n v="896"/>
    <n v="219.93"/>
    <x v="7"/>
    <x v="33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x v="33"/>
    <n v="289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x v="33"/>
    <n v="664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x v="33"/>
    <n v="3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x v="33"/>
    <n v="639"/>
    <n v="115.69"/>
    <x v="7"/>
    <x v="33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x v="33"/>
    <n v="2604"/>
    <n v="48.1"/>
    <x v="7"/>
    <x v="33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x v="33"/>
    <n v="332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x v="33"/>
    <n v="379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x v="33"/>
    <n v="1839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x v="33"/>
    <n v="1058"/>
    <n v="104.99"/>
    <x v="7"/>
    <x v="33"/>
  </r>
  <r>
    <n v="2341"/>
    <s v="Cutting Edge Fitness Website (Canceled)"/>
    <s v="This website will serve as an interface to change lives and have a community routing for your success!"/>
    <n v="4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x v="0"/>
    <s v="USD"/>
    <n v="1452282420"/>
    <n v="1447962505"/>
    <b v="0"/>
    <n v="1"/>
    <b v="0"/>
    <x v="7"/>
    <n v="8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4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4000"/>
    <n v="39"/>
    <x v="1"/>
    <x v="0"/>
    <s v="USD"/>
    <n v="1476731431"/>
    <n v="1472843431"/>
    <b v="0"/>
    <n v="3"/>
    <b v="0"/>
    <x v="7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4000"/>
    <n v="15"/>
    <x v="1"/>
    <x v="0"/>
    <s v="USD"/>
    <n v="1472135676"/>
    <n v="1469543676"/>
    <b v="0"/>
    <n v="1"/>
    <b v="0"/>
    <x v="7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x v="0"/>
    <s v="USD"/>
    <n v="1456006938"/>
    <n v="1450822938"/>
    <b v="0"/>
    <n v="5"/>
    <b v="0"/>
    <x v="7"/>
    <n v="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4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4000"/>
    <n v="108"/>
    <x v="1"/>
    <x v="4"/>
    <s v="NZD"/>
    <n v="1430360739"/>
    <n v="1427768739"/>
    <b v="0"/>
    <n v="7"/>
    <b v="0"/>
    <x v="7"/>
    <n v="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4000"/>
    <n v="25"/>
    <x v="1"/>
    <x v="0"/>
    <s v="USD"/>
    <n v="1420910460"/>
    <n v="1415726460"/>
    <b v="0"/>
    <n v="1"/>
    <b v="0"/>
    <x v="7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4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4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4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40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x v="0"/>
    <s v="USD"/>
    <n v="1438616124"/>
    <n v="1433432124"/>
    <b v="0"/>
    <n v="3"/>
    <b v="0"/>
    <x v="7"/>
    <n v="28"/>
    <n v="367"/>
    <x v="2"/>
    <x v="7"/>
  </r>
  <r>
    <n v="2360"/>
    <s v="Bee Bay Microjobs (Canceled)"/>
    <s v="Welcome to Bee Bay Canada, your commission free microjobs website.  Sell at any price and keep 100% of what you earn!"/>
    <n v="4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40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000"/>
    <n v="120"/>
    <x v="1"/>
    <x v="0"/>
    <s v="USD"/>
    <n v="1418315470"/>
    <n v="1415723470"/>
    <b v="0"/>
    <n v="2"/>
    <b v="0"/>
    <x v="7"/>
    <n v="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4000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4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x v="1"/>
    <s v="GBP"/>
    <n v="1445431533"/>
    <n v="1442839533"/>
    <b v="0"/>
    <n v="27"/>
    <b v="0"/>
    <x v="7"/>
    <n v="66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x v="0"/>
    <s v="USD"/>
    <n v="1461622616"/>
    <n v="1456442216"/>
    <b v="0"/>
    <n v="14"/>
    <b v="0"/>
    <x v="7"/>
    <n v="17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x v="7"/>
    <n v="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x v="0"/>
    <s v="USD"/>
    <n v="1418877141"/>
    <n v="1416285141"/>
    <b v="0"/>
    <n v="4"/>
    <b v="0"/>
    <x v="7"/>
    <n v="2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x v="2"/>
    <s v="AUD"/>
    <n v="1429839571"/>
    <n v="1427247571"/>
    <b v="0"/>
    <n v="6"/>
    <b v="0"/>
    <x v="7"/>
    <n v="5"/>
    <n v="30"/>
    <x v="2"/>
    <x v="7"/>
  </r>
  <r>
    <n v="2373"/>
    <s v="Cykelauktion.com (Canceled)"/>
    <s v="We want to create a safe marketplace for buying and selling bicycles."/>
    <n v="4000"/>
    <n v="50"/>
    <x v="1"/>
    <x v="11"/>
    <s v="SEK"/>
    <n v="1440863624"/>
    <n v="1438271624"/>
    <b v="0"/>
    <n v="1"/>
    <b v="0"/>
    <x v="7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4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4000"/>
    <n v="326.33"/>
    <x v="1"/>
    <x v="0"/>
    <s v="USD"/>
    <n v="1449785566"/>
    <n v="1447193566"/>
    <b v="0"/>
    <n v="4"/>
    <b v="0"/>
    <x v="7"/>
    <n v="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4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4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4000"/>
    <n v="55"/>
    <x v="1"/>
    <x v="0"/>
    <s v="USD"/>
    <n v="1443726142"/>
    <n v="1441134142"/>
    <b v="0"/>
    <n v="3"/>
    <b v="0"/>
    <x v="7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4000"/>
    <n v="1571"/>
    <x v="1"/>
    <x v="0"/>
    <s v="USD"/>
    <n v="1428704848"/>
    <n v="1426112848"/>
    <b v="0"/>
    <n v="7"/>
    <b v="0"/>
    <x v="7"/>
    <n v="3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4000"/>
    <n v="75"/>
    <x v="1"/>
    <x v="0"/>
    <s v="USD"/>
    <n v="1438662603"/>
    <n v="1436502603"/>
    <b v="0"/>
    <n v="2"/>
    <b v="0"/>
    <x v="7"/>
    <n v="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x v="4"/>
    <s v="NZD"/>
    <n v="1424568107"/>
    <n v="1421976107"/>
    <b v="0"/>
    <n v="3"/>
    <b v="0"/>
    <x v="7"/>
    <n v="11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x v="0"/>
    <s v="USD"/>
    <n v="1415932643"/>
    <n v="1413337043"/>
    <b v="0"/>
    <n v="8"/>
    <b v="0"/>
    <x v="7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x v="0"/>
    <s v="USD"/>
    <n v="1438793432"/>
    <n v="1436201432"/>
    <b v="0"/>
    <n v="7"/>
    <b v="0"/>
    <x v="7"/>
    <n v="20"/>
    <n v="112.57"/>
    <x v="2"/>
    <x v="7"/>
  </r>
  <r>
    <n v="2386"/>
    <s v="Realjobmatch.com (Canceled)"/>
    <s v="Realjobmatch is not just a job search site but a matching site , matching the right jobseekers with the best jobs."/>
    <n v="4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x v="7"/>
    <n v="26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x v="0"/>
    <s v="USD"/>
    <n v="1421350140"/>
    <n v="1418761759"/>
    <b v="0"/>
    <n v="8"/>
    <b v="0"/>
    <x v="7"/>
    <n v="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x v="6"/>
    <s v="EUR"/>
    <n v="1437861540"/>
    <n v="1435160452"/>
    <b v="0"/>
    <n v="1"/>
    <b v="0"/>
    <x v="7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4000"/>
    <n v="25"/>
    <x v="1"/>
    <x v="0"/>
    <s v="USD"/>
    <n v="1427825044"/>
    <n v="1425236644"/>
    <b v="0"/>
    <n v="1"/>
    <b v="0"/>
    <x v="7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4000"/>
    <n v="50"/>
    <x v="1"/>
    <x v="0"/>
    <s v="USD"/>
    <n v="1439048017"/>
    <n v="1436456017"/>
    <b v="0"/>
    <n v="1"/>
    <b v="0"/>
    <x v="7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999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395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39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x v="0"/>
    <s v="USD"/>
    <n v="1457207096"/>
    <n v="1452023096"/>
    <b v="0"/>
    <n v="9"/>
    <b v="0"/>
    <x v="19"/>
    <n v="5"/>
    <n v="22.33"/>
    <x v="7"/>
    <x v="19"/>
  </r>
  <r>
    <n v="2402"/>
    <s v="Cupcake Truck Unite"/>
    <s v="Small town, delicious treats, and a mobile truck"/>
    <n v="3800"/>
    <n v="52"/>
    <x v="2"/>
    <x v="0"/>
    <s v="USD"/>
    <n v="1431533931"/>
    <n v="1428941931"/>
    <b v="0"/>
    <n v="1"/>
    <b v="0"/>
    <x v="19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x v="1"/>
    <s v="GBP"/>
    <n v="1459368658"/>
    <n v="1454188258"/>
    <b v="0"/>
    <n v="12"/>
    <b v="0"/>
    <x v="19"/>
    <n v="5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378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3759"/>
    <n v="1126"/>
    <x v="2"/>
    <x v="0"/>
    <s v="USD"/>
    <n v="1472911375"/>
    <n v="1471096975"/>
    <b v="0"/>
    <n v="20"/>
    <b v="0"/>
    <x v="19"/>
    <n v="3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x v="0"/>
    <s v="USD"/>
    <n v="1421635190"/>
    <n v="1418179190"/>
    <b v="0"/>
    <n v="16"/>
    <b v="0"/>
    <x v="19"/>
    <n v="3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x v="0"/>
    <s v="USD"/>
    <n v="1428732000"/>
    <n v="1426772928"/>
    <b v="0"/>
    <n v="33"/>
    <b v="0"/>
    <x v="19"/>
    <n v="148"/>
    <n v="168.39"/>
    <x v="7"/>
    <x v="19"/>
  </r>
  <r>
    <n v="2408"/>
    <s v="Sabroso On Wheels"/>
    <s v="A US Army Vet trying to get a Peruvian food truck going! Really good Peruvian food now mobile!"/>
    <n v="3750"/>
    <n v="30"/>
    <x v="2"/>
    <x v="0"/>
    <s v="USD"/>
    <n v="1415247757"/>
    <n v="1412652157"/>
    <b v="0"/>
    <n v="2"/>
    <b v="0"/>
    <x v="19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3750"/>
    <n v="460"/>
    <x v="2"/>
    <x v="0"/>
    <s v="USD"/>
    <n v="1439931675"/>
    <n v="1437339675"/>
    <b v="0"/>
    <n v="6"/>
    <b v="0"/>
    <x v="19"/>
    <n v="1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3750"/>
    <n v="151"/>
    <x v="2"/>
    <x v="0"/>
    <s v="USD"/>
    <n v="1440524082"/>
    <n v="1437932082"/>
    <b v="0"/>
    <n v="3"/>
    <b v="0"/>
    <x v="19"/>
    <n v="4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675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x v="0"/>
    <s v="USD"/>
    <n v="1440215940"/>
    <n v="1436805660"/>
    <b v="0"/>
    <n v="13"/>
    <b v="0"/>
    <x v="19"/>
    <n v="1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3600"/>
    <n v="335"/>
    <x v="2"/>
    <x v="0"/>
    <s v="USD"/>
    <n v="1468615346"/>
    <n v="1466023346"/>
    <b v="0"/>
    <n v="6"/>
    <b v="0"/>
    <x v="19"/>
    <n v="9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35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x v="0"/>
    <s v="USD"/>
    <n v="1415583695"/>
    <n v="1410396095"/>
    <b v="0"/>
    <n v="36"/>
    <b v="0"/>
    <x v="19"/>
    <n v="71"/>
    <n v="69.47"/>
    <x v="7"/>
    <x v="19"/>
  </r>
  <r>
    <n v="2421"/>
    <s v="hot dog cart"/>
    <s v="help me start Merrill's first hot dog cart in this empty lot"/>
    <n v="35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3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35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3500"/>
    <n v="310"/>
    <x v="2"/>
    <x v="0"/>
    <s v="USD"/>
    <n v="1414445108"/>
    <n v="1411853108"/>
    <b v="0"/>
    <n v="9"/>
    <b v="0"/>
    <x v="19"/>
    <n v="9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35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x v="10"/>
    <s v="NOK"/>
    <n v="1486313040"/>
    <n v="1483131966"/>
    <b v="0"/>
    <n v="4"/>
    <b v="0"/>
    <x v="19"/>
    <n v="57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35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35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x v="0"/>
    <s v="USD"/>
    <n v="1438662474"/>
    <n v="1435206474"/>
    <b v="0"/>
    <n v="2"/>
    <b v="0"/>
    <x v="19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x v="11"/>
    <s v="SEK"/>
    <n v="1444027186"/>
    <n v="1441435186"/>
    <b v="0"/>
    <n v="4"/>
    <b v="0"/>
    <x v="19"/>
    <n v="3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x v="5"/>
    <s v="CAD"/>
    <n v="1454078770"/>
    <n v="1448894770"/>
    <b v="0"/>
    <n v="2"/>
    <b v="0"/>
    <x v="19"/>
    <n v="1"/>
    <n v="22.5"/>
    <x v="7"/>
    <x v="19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3500"/>
    <n v="50"/>
    <x v="2"/>
    <x v="0"/>
    <s v="USD"/>
    <n v="1449529062"/>
    <n v="1444341462"/>
    <b v="0"/>
    <n v="1"/>
    <b v="0"/>
    <x v="19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35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x v="33"/>
    <n v="231"/>
    <n v="74.23"/>
    <x v="7"/>
    <x v="33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x v="33"/>
    <n v="86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x v="33"/>
    <n v="115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x v="33"/>
    <n v="93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x v="33"/>
    <n v="247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x v="33"/>
    <n v="240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x v="33"/>
    <n v="3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x v="33"/>
    <n v="12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x v="33"/>
    <n v="30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x v="33"/>
    <n v="435"/>
    <n v="149.31"/>
    <x v="7"/>
    <x v="33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x v="33"/>
    <n v="330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33"/>
    <n v="2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x v="33"/>
    <n v="13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x v="33"/>
    <n v="1008"/>
    <n v="271.51"/>
    <x v="7"/>
    <x v="33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x v="33"/>
    <n v="16"/>
    <n v="34.130000000000003"/>
    <x v="7"/>
    <x v="33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x v="33"/>
    <n v="78"/>
    <n v="40.49"/>
    <x v="7"/>
    <x v="33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x v="33"/>
    <n v="67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x v="33"/>
    <n v="157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x v="33"/>
    <n v="876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x v="33"/>
    <n v="24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x v="14"/>
    <n v="22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x v="14"/>
    <n v="95"/>
    <n v="28.88"/>
    <x v="4"/>
    <x v="14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x v="14"/>
    <n v="66"/>
    <n v="31"/>
    <x v="4"/>
    <x v="14"/>
  </r>
  <r>
    <n v="2464"/>
    <s v="The Enemy Feathers NEW EP"/>
    <s v="The Enemy Feathers are passing the proverbial hat to see if we can raise enough money to complete Our NEW EP"/>
    <n v="3500"/>
    <n v="2222"/>
    <x v="0"/>
    <x v="5"/>
    <s v="CAD"/>
    <n v="1443641340"/>
    <n v="1441143397"/>
    <b v="0"/>
    <n v="43"/>
    <b v="1"/>
    <x v="14"/>
    <n v="63"/>
    <n v="51.67"/>
    <x v="4"/>
    <x v="14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x v="14"/>
    <n v="36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x v="14"/>
    <n v="71"/>
    <n v="48.08"/>
    <x v="4"/>
    <x v="14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x v="14"/>
    <n v="34"/>
    <n v="27.56"/>
    <x v="4"/>
    <x v="14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x v="14"/>
    <n v="6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x v="14"/>
    <n v="3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x v="14"/>
    <n v="29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x v="14"/>
    <n v="1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x v="14"/>
    <n v="29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x v="14"/>
    <n v="57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x v="14"/>
    <n v="143"/>
    <n v="131.58000000000001"/>
    <x v="4"/>
    <x v="14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x v="14"/>
    <n v="75"/>
    <n v="32.32"/>
    <x v="4"/>
    <x v="14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x v="14"/>
    <n v="96"/>
    <n v="61.1"/>
    <x v="4"/>
    <x v="14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x v="14"/>
    <n v="37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x v="14"/>
    <n v="291"/>
    <n v="129.11000000000001"/>
    <x v="4"/>
    <x v="14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x v="14"/>
    <n v="11"/>
    <n v="25.02"/>
    <x v="4"/>
    <x v="14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x v="14"/>
    <n v="57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x v="14"/>
    <n v="12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x v="14"/>
    <n v="29"/>
    <n v="40.04"/>
    <x v="4"/>
    <x v="14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x v="14"/>
    <n v="36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x v="14"/>
    <n v="59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14"/>
    <n v="23"/>
    <n v="26.57"/>
    <x v="4"/>
    <x v="14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x v="14"/>
    <n v="43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x v="14"/>
    <n v="91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x v="14"/>
    <n v="17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x v="14"/>
    <n v="15"/>
    <n v="51.6"/>
    <x v="4"/>
    <x v="14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14"/>
    <n v="21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x v="14"/>
    <n v="735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x v="14"/>
    <n v="4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x v="14"/>
    <n v="55"/>
    <n v="45.55"/>
    <x v="4"/>
    <x v="14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x v="14"/>
    <n v="17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x v="14"/>
    <n v="12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x v="14"/>
    <n v="3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x v="14"/>
    <n v="23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x v="14"/>
    <n v="2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x v="5"/>
    <s v="CAD"/>
    <n v="1443379104"/>
    <n v="1440787104"/>
    <b v="0"/>
    <n v="7"/>
    <b v="0"/>
    <x v="34"/>
    <n v="8"/>
    <n v="40.14"/>
    <x v="7"/>
    <x v="34"/>
  </r>
  <r>
    <n v="2502"/>
    <s v="Cupcake Chaos"/>
    <s v="A small sweet shop featuring the cupcake variety offered by Cupcake Chaos, candy, cotton candy, shakes and malts, located in Dalhart,TX"/>
    <n v="3400"/>
    <n v="86"/>
    <x v="2"/>
    <x v="0"/>
    <s v="USD"/>
    <n v="1411328918"/>
    <n v="1407440918"/>
    <b v="0"/>
    <n v="5"/>
    <b v="0"/>
    <x v="34"/>
    <n v="3"/>
    <n v="17.2"/>
    <x v="7"/>
    <x v="34"/>
  </r>
  <r>
    <n v="2503"/>
    <s v="Cardinal Bistro BYOB Start Up"/>
    <s v="Cardinal Bistro will be Contemporary American dinning establishment based in Ventnor, NJ featuring local, seasonal ingredients."/>
    <n v="34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4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34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335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33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x v="1"/>
    <s v="GBP"/>
    <n v="1429554349"/>
    <n v="1424719549"/>
    <b v="0"/>
    <n v="28"/>
    <b v="0"/>
    <x v="34"/>
    <n v="3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x v="0"/>
    <s v="USD"/>
    <n v="1431647772"/>
    <n v="1426463772"/>
    <b v="0"/>
    <n v="2"/>
    <b v="0"/>
    <x v="34"/>
    <n v="2"/>
    <n v="37.5"/>
    <x v="7"/>
    <x v="34"/>
  </r>
  <r>
    <n v="2511"/>
    <s v="loluli's"/>
    <s v="Fresh Fast Food. A bbq ramen bar thats healthy, tasty and made to order right in front of your eyes....... From flame to bowl"/>
    <n v="33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330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33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3300"/>
    <n v="210"/>
    <x v="2"/>
    <x v="0"/>
    <s v="USD"/>
    <n v="1408526477"/>
    <n v="1407057677"/>
    <b v="0"/>
    <n v="4"/>
    <b v="0"/>
    <x v="34"/>
    <n v="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x v="0"/>
    <s v="USD"/>
    <n v="1424635753"/>
    <n v="1422043753"/>
    <b v="0"/>
    <n v="12"/>
    <b v="0"/>
    <x v="34"/>
    <n v="28"/>
    <n v="77.5"/>
    <x v="7"/>
    <x v="34"/>
  </r>
  <r>
    <n v="2516"/>
    <s v="Morning Glory"/>
    <s v="Hi, everyone my name is Alex, and i want to create not just a cafe spot, but a place that gives everyone a nice warm homey feeling."/>
    <n v="33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3300"/>
    <n v="1767"/>
    <x v="2"/>
    <x v="5"/>
    <s v="CAD"/>
    <n v="1426788930"/>
    <n v="1424200530"/>
    <b v="0"/>
    <n v="33"/>
    <b v="0"/>
    <x v="34"/>
    <n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33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3300"/>
    <n v="65"/>
    <x v="2"/>
    <x v="0"/>
    <s v="USD"/>
    <n v="1405741404"/>
    <n v="1403149404"/>
    <b v="0"/>
    <n v="4"/>
    <b v="0"/>
    <x v="34"/>
    <n v="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x v="35"/>
    <n v="41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x v="35"/>
    <n v="153"/>
    <n v="185.19"/>
    <x v="4"/>
    <x v="35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x v="35"/>
    <n v="43"/>
    <n v="54.15"/>
    <x v="4"/>
    <x v="35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x v="35"/>
    <n v="234"/>
    <n v="177.21"/>
    <x v="4"/>
    <x v="35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x v="35"/>
    <n v="247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x v="35"/>
    <n v="139"/>
    <n v="136.91"/>
    <x v="4"/>
    <x v="35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x v="35"/>
    <n v="126"/>
    <n v="57.54"/>
    <x v="4"/>
    <x v="35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x v="35"/>
    <n v="134"/>
    <n v="52.96"/>
    <x v="4"/>
    <x v="35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x v="35"/>
    <n v="196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x v="35"/>
    <n v="203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x v="35"/>
    <n v="14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x v="35"/>
    <n v="15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x v="35"/>
    <n v="259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x v="35"/>
    <n v="66"/>
    <n v="150"/>
    <x v="4"/>
    <x v="35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x v="35"/>
    <n v="64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x v="35"/>
    <n v="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x v="35"/>
    <n v="35"/>
    <n v="100"/>
    <x v="4"/>
    <x v="35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x v="35"/>
    <n v="656"/>
    <n v="109.96"/>
    <x v="4"/>
    <x v="35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x v="35"/>
    <n v="334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x v="35"/>
    <n v="86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x v="35"/>
    <n v="125"/>
    <n v="59.46"/>
    <x v="4"/>
    <x v="35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x v="35"/>
    <n v="2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x v="35"/>
    <n v="13"/>
    <n v="30.08"/>
    <x v="4"/>
    <x v="35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x v="35"/>
    <n v="16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x v="35"/>
    <n v="130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x v="35"/>
    <n v="13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x v="35"/>
    <n v="2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6"/>
    <s v="EUR"/>
    <n v="1475209620"/>
    <n v="1473087637"/>
    <b v="0"/>
    <n v="37"/>
    <b v="1"/>
    <x v="35"/>
    <n v="204"/>
    <n v="165.16"/>
    <x v="4"/>
    <x v="35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x v="35"/>
    <n v="5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x v="35"/>
    <n v="219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x v="35"/>
    <n v="126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x v="35"/>
    <n v="78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x v="35"/>
    <n v="72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x v="35"/>
    <n v="26"/>
    <n v="23.12"/>
    <x v="4"/>
    <x v="35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x v="35"/>
    <n v="36"/>
    <n v="29.61"/>
    <x v="4"/>
    <x v="35"/>
  </r>
  <r>
    <n v="2558"/>
    <s v="Hopkins Sinfonia 2015 Season"/>
    <s v="The Hopkins Sinfonia is looking for your support to run our 2015 Season made up of five concerts."/>
    <n v="3000"/>
    <n v="1361"/>
    <x v="0"/>
    <x v="2"/>
    <s v="AUD"/>
    <n v="1430488740"/>
    <n v="1427747906"/>
    <b v="0"/>
    <n v="18"/>
    <b v="1"/>
    <x v="35"/>
    <n v="45"/>
    <n v="75.61"/>
    <x v="4"/>
    <x v="35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x v="35"/>
    <n v="3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x v="12"/>
    <s v="EUR"/>
    <n v="1476189339"/>
    <n v="1471005339"/>
    <b v="0"/>
    <n v="3"/>
    <b v="0"/>
    <x v="19"/>
    <n v="3"/>
    <n v="25"/>
    <x v="7"/>
    <x v="19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3000"/>
    <n v="100"/>
    <x v="1"/>
    <x v="0"/>
    <s v="USD"/>
    <n v="1462827000"/>
    <n v="1457710589"/>
    <b v="0"/>
    <n v="1"/>
    <b v="0"/>
    <x v="19"/>
    <n v="3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x v="0"/>
    <s v="USD"/>
    <n v="1429823138"/>
    <n v="1427231138"/>
    <b v="0"/>
    <n v="2"/>
    <b v="0"/>
    <x v="19"/>
    <n v="4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x v="1"/>
    <s v="GBP"/>
    <n v="1472745594"/>
    <n v="1470153594"/>
    <b v="0"/>
    <n v="1"/>
    <b v="0"/>
    <x v="19"/>
    <n v="2"/>
    <n v="50"/>
    <x v="7"/>
    <x v="19"/>
  </r>
  <r>
    <n v="2569"/>
    <s v="Rochester Needs a Dessert Food Truck (Canceled)"/>
    <s v="With your help, I would be able to get a truck and start the process of getting it ready for the 2016 season."/>
    <n v="3000"/>
    <n v="145"/>
    <x v="1"/>
    <x v="0"/>
    <s v="USD"/>
    <n v="1442457112"/>
    <n v="1439865112"/>
    <b v="0"/>
    <n v="2"/>
    <b v="0"/>
    <x v="19"/>
    <n v="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x v="0"/>
    <s v="USD"/>
    <n v="1486590035"/>
    <n v="1483998035"/>
    <b v="0"/>
    <n v="2"/>
    <b v="0"/>
    <x v="19"/>
    <n v="2"/>
    <n v="29.5"/>
    <x v="7"/>
    <x v="19"/>
  </r>
  <r>
    <n v="2571"/>
    <s v="Coco Bowls (Canceled)"/>
    <s v="Perth locals who dream of opening a health food van, and serving treats that not only taste amazing but also benefit your body."/>
    <n v="3000"/>
    <n v="250"/>
    <x v="1"/>
    <x v="2"/>
    <s v="AUD"/>
    <n v="1463645521"/>
    <n v="1458461521"/>
    <b v="0"/>
    <n v="4"/>
    <b v="0"/>
    <x v="19"/>
    <n v="8"/>
    <n v="62.5"/>
    <x v="7"/>
    <x v="19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x v="0"/>
    <s v="USD"/>
    <n v="1410810903"/>
    <n v="1405626903"/>
    <b v="0"/>
    <n v="12"/>
    <b v="0"/>
    <x v="19"/>
    <n v="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3000"/>
    <n v="51"/>
    <x v="1"/>
    <x v="0"/>
    <s v="USD"/>
    <n v="1431745200"/>
    <n v="1429170603"/>
    <b v="0"/>
    <n v="2"/>
    <b v="0"/>
    <x v="19"/>
    <n v="2"/>
    <n v="25.5"/>
    <x v="7"/>
    <x v="19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x v="19"/>
    <n v="18"/>
    <n v="48.18"/>
    <x v="7"/>
    <x v="19"/>
  </r>
  <r>
    <n v="2582"/>
    <s v="Drunken Wings"/>
    <s v="The place where chicken meets liquor for the first time!"/>
    <n v="3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x v="19"/>
    <n v="0"/>
    <n v="1"/>
    <x v="7"/>
    <x v="19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x v="0"/>
    <s v="USD"/>
    <n v="1404601632"/>
    <n v="1402009632"/>
    <b v="0"/>
    <n v="1"/>
    <b v="0"/>
    <x v="19"/>
    <n v="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x v="0"/>
    <s v="USD"/>
    <n v="1451491953"/>
    <n v="1448899953"/>
    <b v="0"/>
    <n v="6"/>
    <b v="0"/>
    <x v="19"/>
    <n v="41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x v="0"/>
    <s v="USD"/>
    <n v="1427807640"/>
    <n v="1423325626"/>
    <b v="0"/>
    <n v="8"/>
    <b v="0"/>
    <x v="19"/>
    <n v="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3000"/>
    <n v="26"/>
    <x v="2"/>
    <x v="0"/>
    <s v="USD"/>
    <n v="1457901924"/>
    <n v="1452721524"/>
    <b v="0"/>
    <n v="2"/>
    <b v="0"/>
    <x v="19"/>
    <n v="1"/>
    <n v="13"/>
    <x v="7"/>
    <x v="19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x v="19"/>
    <n v="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3000"/>
    <n v="1825"/>
    <x v="2"/>
    <x v="0"/>
    <s v="USD"/>
    <n v="1487915500"/>
    <n v="1485323500"/>
    <b v="0"/>
    <n v="19"/>
    <b v="0"/>
    <x v="19"/>
    <n v="61"/>
    <n v="96.05"/>
    <x v="7"/>
    <x v="19"/>
  </r>
  <r>
    <n v="2596"/>
    <s v="The Chef Express Food Truck"/>
    <s v="I'm bringing passion, talent, and most importantly some amazing gourmet food to the streets of Lethbridge and southern Alberta."/>
    <n v="3000"/>
    <n v="8256"/>
    <x v="2"/>
    <x v="5"/>
    <s v="CAD"/>
    <n v="1407427009"/>
    <n v="1404835009"/>
    <b v="0"/>
    <n v="27"/>
    <b v="0"/>
    <x v="19"/>
    <n v="275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x v="1"/>
    <s v="GBP"/>
    <n v="1466323917"/>
    <n v="1463731917"/>
    <b v="0"/>
    <n v="7"/>
    <b v="0"/>
    <x v="19"/>
    <n v="3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3000"/>
    <n v="90"/>
    <x v="2"/>
    <x v="0"/>
    <s v="USD"/>
    <n v="1407089147"/>
    <n v="1403201147"/>
    <b v="0"/>
    <n v="5"/>
    <b v="0"/>
    <x v="19"/>
    <n v="3"/>
    <n v="18"/>
    <x v="7"/>
    <x v="19"/>
  </r>
  <r>
    <n v="2600"/>
    <s v="Help Buttz Return From the Ashes"/>
    <s v="On Sunday November 8, 2015 our food truck burned to the ground. Please help us get rebuilt."/>
    <n v="3000"/>
    <n v="3466"/>
    <x v="2"/>
    <x v="0"/>
    <s v="USD"/>
    <n v="1458938200"/>
    <n v="1453757800"/>
    <b v="0"/>
    <n v="30"/>
    <b v="0"/>
    <x v="19"/>
    <n v="116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x v="36"/>
    <n v="110"/>
    <n v="21.9"/>
    <x v="2"/>
    <x v="36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x v="36"/>
    <n v="1304"/>
    <n v="80.02"/>
    <x v="2"/>
    <x v="36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x v="36"/>
    <n v="59"/>
    <n v="35.520000000000003"/>
    <x v="2"/>
    <x v="36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x v="36"/>
    <n v="69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x v="36"/>
    <n v="358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x v="36"/>
    <n v="404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x v="36"/>
    <n v="1087"/>
    <n v="81.95"/>
    <x v="2"/>
    <x v="36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x v="36"/>
    <n v="59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x v="36"/>
    <n v="3544"/>
    <n v="157.29"/>
    <x v="2"/>
    <x v="36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x v="36"/>
    <n v="107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12"/>
    <s v="EUR"/>
    <n v="1483397940"/>
    <n v="1480493014"/>
    <b v="1"/>
    <n v="3663"/>
    <b v="1"/>
    <x v="36"/>
    <n v="10232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x v="36"/>
    <n v="573"/>
    <n v="58.42"/>
    <x v="2"/>
    <x v="36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x v="36"/>
    <n v="25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x v="36"/>
    <n v="35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x v="36"/>
    <n v="113"/>
    <n v="47.18"/>
    <x v="2"/>
    <x v="36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x v="36"/>
    <n v="95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x v="36"/>
    <n v="146"/>
    <n v="27.6"/>
    <x v="2"/>
    <x v="36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x v="36"/>
    <n v="52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x v="36"/>
    <n v="63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2"/>
    <s v="AUD"/>
    <n v="1444525200"/>
    <n v="1441339242"/>
    <b v="1"/>
    <n v="1251"/>
    <b v="1"/>
    <x v="36"/>
    <n v="311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x v="36"/>
    <n v="729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13"/>
    <s v="EUR"/>
    <n v="1483120216"/>
    <n v="1479232216"/>
    <b v="0"/>
    <n v="74"/>
    <b v="1"/>
    <x v="36"/>
    <n v="6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x v="36"/>
    <n v="76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x v="36"/>
    <n v="367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12"/>
    <s v="EUR"/>
    <n v="1478723208"/>
    <n v="1476559608"/>
    <b v="0"/>
    <n v="52"/>
    <b v="1"/>
    <x v="36"/>
    <n v="48"/>
    <n v="27.58"/>
    <x v="2"/>
    <x v="36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x v="36"/>
    <n v="93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x v="36"/>
    <n v="32"/>
    <n v="21.56"/>
    <x v="2"/>
    <x v="36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x v="36"/>
    <n v="31"/>
    <n v="44.1"/>
    <x v="2"/>
    <x v="36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x v="36"/>
    <n v="21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2"/>
    <s v="AUD"/>
    <n v="1467280800"/>
    <n v="1464921112"/>
    <b v="0"/>
    <n v="81"/>
    <b v="1"/>
    <x v="36"/>
    <n v="105"/>
    <n v="38.99"/>
    <x v="2"/>
    <x v="36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x v="36"/>
    <n v="764"/>
    <n v="80.19"/>
    <x v="2"/>
    <x v="36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x v="36"/>
    <n v="49"/>
    <n v="34.9"/>
    <x v="2"/>
    <x v="36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x v="36"/>
    <n v="591"/>
    <n v="89.1"/>
    <x v="2"/>
    <x v="36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x v="36"/>
    <n v="33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5"/>
    <s v="CAD"/>
    <n v="1425937761"/>
    <n v="1422917361"/>
    <b v="0"/>
    <n v="84"/>
    <b v="1"/>
    <x v="36"/>
    <n v="383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x v="36"/>
    <n v="62"/>
    <n v="37.46"/>
    <x v="2"/>
    <x v="36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x v="36"/>
    <n v="28"/>
    <n v="31.96"/>
    <x v="2"/>
    <x v="36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x v="36"/>
    <n v="12"/>
    <n v="25.21"/>
    <x v="2"/>
    <x v="36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36"/>
    <n v="16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30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x v="0"/>
    <s v="USD"/>
    <n v="1482307140"/>
    <n v="1479218315"/>
    <b v="1"/>
    <n v="1501"/>
    <b v="0"/>
    <x v="36"/>
    <n v="11187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x v="0"/>
    <s v="USD"/>
    <n v="1489172435"/>
    <n v="1486580435"/>
    <b v="1"/>
    <n v="52"/>
    <b v="0"/>
    <x v="36"/>
    <n v="6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x v="2"/>
    <s v="AUD"/>
    <n v="1415481203"/>
    <n v="1412885603"/>
    <b v="1"/>
    <n v="23"/>
    <b v="0"/>
    <x v="36"/>
    <n v="7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x v="0"/>
    <s v="USD"/>
    <n v="1441783869"/>
    <n v="1439191869"/>
    <b v="1"/>
    <n v="535"/>
    <b v="0"/>
    <x v="36"/>
    <n v="1403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x v="0"/>
    <s v="USD"/>
    <n v="1457543360"/>
    <n v="1454951360"/>
    <b v="0"/>
    <n v="6"/>
    <b v="0"/>
    <x v="36"/>
    <n v="4"/>
    <n v="17.670000000000002"/>
    <x v="2"/>
    <x v="36"/>
  </r>
  <r>
    <n v="2649"/>
    <s v="The Mission - Please Check Back Soon (Canceled)"/>
    <s v="They have launched a Kickstarter."/>
    <n v="3000"/>
    <n v="124"/>
    <x v="1"/>
    <x v="0"/>
    <s v="USD"/>
    <n v="1454370941"/>
    <n v="1449186941"/>
    <b v="0"/>
    <n v="3"/>
    <b v="0"/>
    <x v="36"/>
    <n v="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x v="0"/>
    <s v="USD"/>
    <n v="1482332343"/>
    <n v="1479740343"/>
    <b v="0"/>
    <n v="5"/>
    <b v="0"/>
    <x v="36"/>
    <n v="1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x v="0"/>
    <s v="USD"/>
    <n v="1450380009"/>
    <n v="1447960809"/>
    <b v="0"/>
    <n v="17"/>
    <b v="0"/>
    <x v="36"/>
    <n v="174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x v="2"/>
    <s v="AUD"/>
    <n v="1418183325"/>
    <n v="1415591325"/>
    <b v="0"/>
    <n v="11"/>
    <b v="0"/>
    <x v="36"/>
    <n v="30"/>
    <n v="80.45"/>
    <x v="2"/>
    <x v="36"/>
  </r>
  <r>
    <n v="2653"/>
    <s v="Dream Rocket Project (Canceled)"/>
    <s v="DREAM BIG. Explore the universe through STEAM education. (Science, Technology, Engineering, Art, Mathematics)"/>
    <n v="3000"/>
    <n v="5876"/>
    <x v="1"/>
    <x v="0"/>
    <s v="USD"/>
    <n v="1402632000"/>
    <n v="1399909127"/>
    <b v="0"/>
    <n v="70"/>
    <b v="0"/>
    <x v="36"/>
    <n v="19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x v="0"/>
    <s v="USD"/>
    <n v="1429622726"/>
    <n v="1424442326"/>
    <b v="0"/>
    <n v="6"/>
    <b v="0"/>
    <x v="36"/>
    <n v="2"/>
    <n v="8.5"/>
    <x v="2"/>
    <x v="36"/>
  </r>
  <r>
    <n v="2655"/>
    <s v="Balloons (Canceled)"/>
    <s v="Thank you for your support!"/>
    <n v="3000"/>
    <n v="3155"/>
    <x v="1"/>
    <x v="0"/>
    <s v="USD"/>
    <n v="1455048000"/>
    <n v="1452631647"/>
    <b v="0"/>
    <n v="43"/>
    <b v="0"/>
    <x v="36"/>
    <n v="105"/>
    <n v="73.37"/>
    <x v="2"/>
    <x v="36"/>
  </r>
  <r>
    <n v="2656"/>
    <s v="MoonWatcher: A 24/7 Live Video of the Moon for Everyone (Canceled)"/>
    <s v="MoonWatcher will be bringing the Moon closer to all of us."/>
    <n v="3000"/>
    <n v="17155"/>
    <x v="1"/>
    <x v="0"/>
    <s v="USD"/>
    <n v="1489345200"/>
    <n v="1485966688"/>
    <b v="0"/>
    <n v="152"/>
    <b v="0"/>
    <x v="36"/>
    <n v="57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x v="0"/>
    <s v="USD"/>
    <n v="1470187800"/>
    <n v="1467325053"/>
    <b v="0"/>
    <n v="59"/>
    <b v="0"/>
    <x v="36"/>
    <n v="18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x v="0"/>
    <s v="USD"/>
    <n v="1469913194"/>
    <n v="1467321194"/>
    <b v="0"/>
    <n v="4"/>
    <b v="0"/>
    <x v="36"/>
    <n v="3"/>
    <n v="22.75"/>
    <x v="2"/>
    <x v="36"/>
  </r>
  <r>
    <n v="2659"/>
    <s v="test (Canceled)"/>
    <s v="test"/>
    <n v="3000"/>
    <n v="1333"/>
    <x v="1"/>
    <x v="0"/>
    <s v="USD"/>
    <n v="1429321210"/>
    <n v="1426729210"/>
    <b v="0"/>
    <n v="10"/>
    <b v="0"/>
    <x v="36"/>
    <n v="44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x v="0"/>
    <s v="USD"/>
    <n v="1448388418"/>
    <n v="1443200818"/>
    <b v="0"/>
    <n v="5"/>
    <b v="0"/>
    <x v="36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x v="37"/>
    <n v="17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x v="37"/>
    <n v="712"/>
    <n v="267"/>
    <x v="2"/>
    <x v="37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5"/>
    <s v="CAD"/>
    <n v="1441378800"/>
    <n v="1438873007"/>
    <b v="0"/>
    <n v="56"/>
    <b v="1"/>
    <x v="37"/>
    <n v="69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x v="37"/>
    <n v="6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x v="37"/>
    <n v="14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x v="37"/>
    <n v="53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x v="37"/>
    <n v="55"/>
    <n v="92.22"/>
    <x v="2"/>
    <x v="37"/>
  </r>
  <r>
    <n v="2668"/>
    <s v="UOttawa Makermobile"/>
    <s v="Creativity on the go! |_x000a_CrÃ©ativitÃ© en mouvement !"/>
    <n v="3000"/>
    <n v="1707"/>
    <x v="0"/>
    <x v="5"/>
    <s v="CAD"/>
    <n v="1447079520"/>
    <n v="1443449265"/>
    <b v="0"/>
    <n v="28"/>
    <b v="1"/>
    <x v="37"/>
    <n v="5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x v="37"/>
    <n v="3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x v="2"/>
    <s v="AUD"/>
    <n v="1406593780"/>
    <n v="1404174580"/>
    <b v="1"/>
    <n v="60"/>
    <b v="0"/>
    <x v="37"/>
    <n v="83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x v="0"/>
    <s v="USD"/>
    <n v="1419017880"/>
    <n v="1416419916"/>
    <b v="1"/>
    <n v="84"/>
    <b v="0"/>
    <x v="37"/>
    <n v="95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x v="0"/>
    <s v="USD"/>
    <n v="1451282400"/>
    <n v="1449436390"/>
    <b v="1"/>
    <n v="47"/>
    <b v="0"/>
    <x v="37"/>
    <n v="111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x v="0"/>
    <s v="USD"/>
    <n v="1414622700"/>
    <n v="1412081999"/>
    <b v="1"/>
    <n v="66"/>
    <b v="0"/>
    <x v="37"/>
    <n v="36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x v="0"/>
    <s v="USD"/>
    <n v="1467694740"/>
    <n v="1465398670"/>
    <b v="1"/>
    <n v="171"/>
    <b v="0"/>
    <x v="37"/>
    <n v="73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x v="0"/>
    <s v="USD"/>
    <n v="1415655289"/>
    <n v="1413059689"/>
    <b v="1"/>
    <n v="29"/>
    <b v="0"/>
    <x v="37"/>
    <n v="63"/>
    <n v="65.41"/>
    <x v="2"/>
    <x v="37"/>
  </r>
  <r>
    <n v="2676"/>
    <s v="Toronto VR Co-Op"/>
    <s v="Our aim is to provide high-end equipment and space for Toronto coders, filmmakers, and artists to develop cutting-edge VR content."/>
    <n v="3000"/>
    <n v="1058"/>
    <x v="2"/>
    <x v="5"/>
    <s v="CAD"/>
    <n v="1463929174"/>
    <n v="1461337174"/>
    <b v="0"/>
    <n v="9"/>
    <b v="0"/>
    <x v="37"/>
    <n v="3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3000"/>
    <n v="3415"/>
    <x v="2"/>
    <x v="0"/>
    <s v="USD"/>
    <n v="1404348143"/>
    <n v="1401756143"/>
    <b v="0"/>
    <n v="27"/>
    <b v="0"/>
    <x v="37"/>
    <n v="114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x v="3"/>
    <s v="EUR"/>
    <n v="1443121765"/>
    <n v="1440529765"/>
    <b v="0"/>
    <n v="2"/>
    <b v="0"/>
    <x v="37"/>
    <n v="37"/>
    <n v="550"/>
    <x v="2"/>
    <x v="37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x v="37"/>
    <n v="4"/>
    <n v="44"/>
    <x v="2"/>
    <x v="37"/>
  </r>
  <r>
    <n v="2680"/>
    <s v="iHeart Pillow"/>
    <s v="iHeartPillow, Connecting loved ones"/>
    <n v="3000"/>
    <n v="276"/>
    <x v="2"/>
    <x v="3"/>
    <s v="EUR"/>
    <n v="1459915491"/>
    <n v="1457327091"/>
    <b v="0"/>
    <n v="4"/>
    <b v="0"/>
    <x v="37"/>
    <n v="9"/>
    <n v="69"/>
    <x v="2"/>
    <x v="37"/>
  </r>
  <r>
    <n v="2681"/>
    <s v="Jolly's Hot Dogs An All-Beef Coney Dog"/>
    <s v="Jolly's Hot Dogs: A beef hot dog topped with deliciously seasoned ground beef, mustard and minced onions."/>
    <n v="3000"/>
    <n v="55"/>
    <x v="2"/>
    <x v="0"/>
    <s v="USD"/>
    <n v="1405027750"/>
    <n v="1402867750"/>
    <b v="0"/>
    <n v="2"/>
    <b v="0"/>
    <x v="19"/>
    <n v="2"/>
    <n v="27.5"/>
    <x v="7"/>
    <x v="19"/>
  </r>
  <r>
    <n v="2682"/>
    <s v="Toastie's Gourmet Toast"/>
    <s v="Gourmet Toast is the culinary combination, neigh, perfection of America's most under-utilized snack: Toast."/>
    <n v="3000"/>
    <n v="1698"/>
    <x v="2"/>
    <x v="0"/>
    <s v="USD"/>
    <n v="1416635940"/>
    <n v="1413838540"/>
    <b v="0"/>
    <n v="20"/>
    <b v="0"/>
    <x v="19"/>
    <n v="5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3000"/>
    <n v="36"/>
    <x v="2"/>
    <x v="0"/>
    <s v="USD"/>
    <n v="1425233240"/>
    <n v="1422641240"/>
    <b v="0"/>
    <n v="3"/>
    <b v="0"/>
    <x v="19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3000"/>
    <n v="800"/>
    <x v="2"/>
    <x v="0"/>
    <s v="USD"/>
    <n v="1407621425"/>
    <n v="1404165425"/>
    <b v="0"/>
    <n v="4"/>
    <b v="0"/>
    <x v="19"/>
    <n v="27"/>
    <n v="200"/>
    <x v="7"/>
    <x v="19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3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3000"/>
    <n v="74"/>
    <x v="2"/>
    <x v="0"/>
    <s v="USD"/>
    <n v="1424746800"/>
    <n v="1422067870"/>
    <b v="0"/>
    <n v="14"/>
    <b v="0"/>
    <x v="19"/>
    <n v="2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x v="0"/>
    <s v="USD"/>
    <n v="1433298676"/>
    <n v="1429410676"/>
    <b v="0"/>
    <n v="118"/>
    <b v="0"/>
    <x v="19"/>
    <n v="286"/>
    <n v="72.760000000000005"/>
    <x v="7"/>
    <x v="19"/>
  </r>
  <r>
    <n v="2691"/>
    <s v="Cook"/>
    <s v="A Great New local Food Truck serving up ethnic fusion inspired eats in Ottawa."/>
    <n v="3000"/>
    <n v="35"/>
    <x v="2"/>
    <x v="5"/>
    <s v="CAD"/>
    <n v="1431278557"/>
    <n v="1427390557"/>
    <b v="0"/>
    <n v="2"/>
    <b v="0"/>
    <x v="19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3000"/>
    <n v="71"/>
    <x v="2"/>
    <x v="0"/>
    <s v="USD"/>
    <n v="1428981718"/>
    <n v="1423801318"/>
    <b v="0"/>
    <n v="3"/>
    <b v="0"/>
    <x v="19"/>
    <n v="2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3000"/>
    <n v="3390"/>
    <x v="2"/>
    <x v="0"/>
    <s v="USD"/>
    <n v="1419538560"/>
    <n v="1416600960"/>
    <b v="0"/>
    <n v="38"/>
    <b v="0"/>
    <x v="19"/>
    <n v="113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x v="0"/>
    <s v="USD"/>
    <n v="1438552800"/>
    <n v="1435876423"/>
    <b v="0"/>
    <n v="52"/>
    <b v="0"/>
    <x v="19"/>
    <n v="202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x v="0"/>
    <s v="USD"/>
    <n v="1403904808"/>
    <n v="1401312808"/>
    <b v="0"/>
    <n v="2"/>
    <b v="0"/>
    <x v="19"/>
    <n v="1"/>
    <n v="13.01"/>
    <x v="7"/>
    <x v="19"/>
  </r>
  <r>
    <n v="2699"/>
    <s v="my bakery truck"/>
    <s v="Hi, I want make my first bakery. Food truck was great, but I not have a car licence. So, help me to be my dream!"/>
    <n v="3000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3000"/>
    <n v="70"/>
    <x v="2"/>
    <x v="0"/>
    <s v="USD"/>
    <n v="1411073972"/>
    <n v="1408481972"/>
    <b v="0"/>
    <n v="4"/>
    <b v="0"/>
    <x v="19"/>
    <n v="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7"/>
    <s v="EUR"/>
    <n v="1491586534"/>
    <n v="1488911734"/>
    <b v="0"/>
    <n v="46"/>
    <b v="0"/>
    <x v="38"/>
    <n v="5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x v="38"/>
    <n v="115"/>
    <n v="132.35"/>
    <x v="1"/>
    <x v="38"/>
  </r>
  <r>
    <n v="2703"/>
    <s v="Bisagra Teatro: Foro Multidisciplinario"/>
    <s v="Â¡Tu nuevo espacio cultural multidisciplinario en el centro de Pachuca, Hidalgo"/>
    <n v="3000"/>
    <n v="41500"/>
    <x v="3"/>
    <x v="14"/>
    <s v="MXN"/>
    <n v="1490196830"/>
    <n v="1485016430"/>
    <b v="0"/>
    <n v="45"/>
    <b v="0"/>
    <x v="38"/>
    <n v="1383"/>
    <n v="922.22"/>
    <x v="1"/>
    <x v="38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x v="38"/>
    <n v="38"/>
    <n v="163.57"/>
    <x v="1"/>
    <x v="38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x v="38"/>
    <n v="5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x v="38"/>
    <n v="131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x v="38"/>
    <n v="936"/>
    <n v="71.239999999999995"/>
    <x v="1"/>
    <x v="38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x v="38"/>
    <n v="155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x v="38"/>
    <n v="1693"/>
    <n v="164.94"/>
    <x v="1"/>
    <x v="38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x v="38"/>
    <n v="3078"/>
    <n v="84.87"/>
    <x v="1"/>
    <x v="38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x v="38"/>
    <n v="13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x v="38"/>
    <n v="24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x v="38"/>
    <n v="5112"/>
    <n v="108"/>
    <x v="1"/>
    <x v="38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x v="38"/>
    <n v="970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x v="38"/>
    <n v="105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12"/>
    <s v="EUR"/>
    <n v="1444291193"/>
    <n v="1441699193"/>
    <b v="1"/>
    <n v="187"/>
    <b v="1"/>
    <x v="38"/>
    <n v="400"/>
    <n v="64.16"/>
    <x v="1"/>
    <x v="38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x v="38"/>
    <n v="1001"/>
    <n v="92.39"/>
    <x v="1"/>
    <x v="38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x v="38"/>
    <n v="622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x v="38"/>
    <n v="218"/>
    <n v="94.64"/>
    <x v="1"/>
    <x v="38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x v="38"/>
    <n v="984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x v="30"/>
    <n v="36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x v="30"/>
    <n v="421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x v="30"/>
    <n v="56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x v="30"/>
    <n v="244"/>
    <n v="7.19"/>
    <x v="2"/>
    <x v="30"/>
  </r>
  <r>
    <n v="2725"/>
    <s v="Digital MPPT and Solar BMS for a Net Zero energy House"/>
    <s v="Best Net Zero energy solution for new or existing house (no more heating or electricity bills)."/>
    <n v="3000"/>
    <n v="57817"/>
    <x v="0"/>
    <x v="5"/>
    <s v="CAD"/>
    <n v="1488390735"/>
    <n v="1484070735"/>
    <b v="0"/>
    <n v="113"/>
    <b v="1"/>
    <x v="30"/>
    <n v="1927"/>
    <n v="511.65"/>
    <x v="2"/>
    <x v="30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x v="30"/>
    <n v="352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x v="30"/>
    <n v="1644"/>
    <n v="69.760000000000005"/>
    <x v="2"/>
    <x v="30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x v="30"/>
    <n v="1009"/>
    <n v="77.23"/>
    <x v="2"/>
    <x v="30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x v="30"/>
    <n v="261"/>
    <n v="340.57"/>
    <x v="2"/>
    <x v="30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x v="30"/>
    <n v="153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x v="30"/>
    <n v="104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x v="30"/>
    <n v="473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x v="30"/>
    <n v="1792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x v="30"/>
    <n v="75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x v="30"/>
    <n v="245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5"/>
    <s v="CAD"/>
    <n v="1398268773"/>
    <n v="1395676773"/>
    <b v="0"/>
    <n v="58"/>
    <b v="1"/>
    <x v="30"/>
    <n v="328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x v="30"/>
    <n v="2465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x v="30"/>
    <n v="2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x v="30"/>
    <n v="146"/>
    <n v="22.12"/>
    <x v="2"/>
    <x v="30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x v="30"/>
    <n v="11"/>
    <n v="18.239999999999998"/>
    <x v="2"/>
    <x v="30"/>
  </r>
  <r>
    <n v="2741"/>
    <s v="Mrs. Brown and Her Lost Puppy."/>
    <s v="Help me publish my 1st children's book as an aspiring author!"/>
    <n v="2900"/>
    <n v="35"/>
    <x v="2"/>
    <x v="0"/>
    <s v="USD"/>
    <n v="1413770820"/>
    <n v="1412005602"/>
    <b v="0"/>
    <n v="4"/>
    <b v="0"/>
    <x v="39"/>
    <n v="1"/>
    <n v="8.75"/>
    <x v="3"/>
    <x v="39"/>
  </r>
  <r>
    <n v="2742"/>
    <s v="What a Zoo!"/>
    <s v="The pachyderms at the Denver Zoo are moving. Follow along on the convoluted journey to their new home."/>
    <n v="2888"/>
    <n v="731"/>
    <x v="2"/>
    <x v="0"/>
    <s v="USD"/>
    <n v="1337102187"/>
    <n v="1335892587"/>
    <b v="0"/>
    <n v="18"/>
    <b v="0"/>
    <x v="39"/>
    <n v="25"/>
    <n v="40.61"/>
    <x v="3"/>
    <x v="39"/>
  </r>
  <r>
    <n v="2743"/>
    <s v="St. Nick Jr"/>
    <s v="One Christmas every child was naughty, and Santa's son _x000a_St. Nick Jr sacrifices all his gifts over his whole life, for the children"/>
    <n v="2885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x v="0"/>
    <s v="USD"/>
    <n v="1330478998"/>
    <n v="1327886998"/>
    <b v="0"/>
    <n v="22"/>
    <b v="0"/>
    <x v="39"/>
    <n v="2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x v="0"/>
    <s v="USD"/>
    <n v="1342309368"/>
    <n v="1337125368"/>
    <b v="0"/>
    <n v="49"/>
    <b v="0"/>
    <x v="39"/>
    <n v="6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2825"/>
    <n v="801"/>
    <x v="2"/>
    <x v="0"/>
    <s v="USD"/>
    <n v="1409337911"/>
    <n v="1406745911"/>
    <b v="0"/>
    <n v="19"/>
    <b v="0"/>
    <x v="39"/>
    <n v="28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x v="0"/>
    <s v="USD"/>
    <n v="1339816200"/>
    <n v="1337095997"/>
    <b v="0"/>
    <n v="4"/>
    <b v="0"/>
    <x v="39"/>
    <n v="5"/>
    <n v="35"/>
    <x v="3"/>
    <x v="39"/>
  </r>
  <r>
    <n v="2748"/>
    <s v="Native American Language Book for Children"/>
    <s v="Interactive Book with Audio to learn the Ojibwe Language for Children.  Website, Ebook and more!"/>
    <n v="2800"/>
    <n v="53"/>
    <x v="2"/>
    <x v="0"/>
    <s v="USD"/>
    <n v="1472835802"/>
    <n v="1470243802"/>
    <b v="0"/>
    <n v="4"/>
    <b v="0"/>
    <x v="39"/>
    <n v="2"/>
    <n v="13.25"/>
    <x v="3"/>
    <x v="39"/>
  </r>
  <r>
    <n v="2749"/>
    <s v="A Tree is a Tree, no matter what you see.  CHILDREN'S BOOK"/>
    <s v="Self-publishing my children's book."/>
    <n v="2800"/>
    <n v="110"/>
    <x v="2"/>
    <x v="0"/>
    <s v="USD"/>
    <n v="1428171037"/>
    <n v="1425582637"/>
    <b v="0"/>
    <n v="2"/>
    <b v="0"/>
    <x v="39"/>
    <n v="4"/>
    <n v="55"/>
    <x v="3"/>
    <x v="39"/>
  </r>
  <r>
    <n v="2750"/>
    <s v="My Child, My Blessing"/>
    <s v="This is a journal where parents daily write something positive about their child.  Places for pictures, too."/>
    <n v="2800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x v="0"/>
    <s v="USD"/>
    <n v="1324232504"/>
    <n v="1320776504"/>
    <b v="0"/>
    <n v="14"/>
    <b v="0"/>
    <x v="39"/>
    <n v="2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800"/>
    <n v="380"/>
    <x v="2"/>
    <x v="0"/>
    <s v="USD"/>
    <n v="1346017023"/>
    <n v="1343425023"/>
    <b v="0"/>
    <n v="8"/>
    <b v="0"/>
    <x v="39"/>
    <n v="14"/>
    <n v="47.5"/>
    <x v="3"/>
    <x v="39"/>
  </r>
  <r>
    <n v="2754"/>
    <s v="From here...to there!"/>
    <s v="I have been a writer all my life. But until recently never a parent. I want to write a children book for my children, and yours!"/>
    <n v="28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2800"/>
    <n v="260"/>
    <x v="2"/>
    <x v="17"/>
    <s v="EUR"/>
    <n v="1428519527"/>
    <n v="1425927527"/>
    <b v="0"/>
    <n v="15"/>
    <b v="0"/>
    <x v="39"/>
    <n v="9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2800"/>
    <n v="1048"/>
    <x v="2"/>
    <x v="0"/>
    <s v="USD"/>
    <n v="1389476201"/>
    <n v="1386884201"/>
    <b v="0"/>
    <n v="33"/>
    <b v="0"/>
    <x v="39"/>
    <n v="37"/>
    <n v="31.76"/>
    <x v="3"/>
    <x v="39"/>
  </r>
  <r>
    <n v="2757"/>
    <s v="C is for Crooked"/>
    <s v="A children's letter book that Lampoons Hillary Clinton"/>
    <n v="2800"/>
    <n v="10"/>
    <x v="2"/>
    <x v="0"/>
    <s v="USD"/>
    <n v="1470498332"/>
    <n v="1469202332"/>
    <b v="0"/>
    <n v="2"/>
    <b v="0"/>
    <x v="39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x v="2"/>
    <s v="AUD"/>
    <n v="1476095783"/>
    <n v="1474886183"/>
    <b v="0"/>
    <n v="6"/>
    <b v="0"/>
    <x v="39"/>
    <n v="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x v="2"/>
    <s v="AUD"/>
    <n v="1468658866"/>
    <n v="1464943666"/>
    <b v="0"/>
    <n v="2"/>
    <b v="0"/>
    <x v="39"/>
    <n v="4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275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27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2750"/>
    <n v="90"/>
    <x v="2"/>
    <x v="0"/>
    <s v="USD"/>
    <n v="1369403684"/>
    <n v="1365515684"/>
    <b v="0"/>
    <n v="3"/>
    <b v="0"/>
    <x v="39"/>
    <n v="3"/>
    <n v="30"/>
    <x v="3"/>
    <x v="39"/>
  </r>
  <r>
    <n v="2764"/>
    <s v="A Growing Adventure"/>
    <s v="My Budding Bears are four teddy bears living in an enchanted garden sharing friendship, tea parties and delightful adventures."/>
    <n v="2750"/>
    <n v="45"/>
    <x v="2"/>
    <x v="0"/>
    <s v="USD"/>
    <n v="1338404400"/>
    <n v="1335855631"/>
    <b v="0"/>
    <n v="4"/>
    <b v="0"/>
    <x v="39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2725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2700"/>
    <n v="100"/>
    <x v="2"/>
    <x v="0"/>
    <s v="USD"/>
    <n v="1313078518"/>
    <n v="1310486518"/>
    <b v="0"/>
    <n v="4"/>
    <b v="0"/>
    <x v="39"/>
    <n v="4"/>
    <n v="25"/>
    <x v="3"/>
    <x v="39"/>
  </r>
  <r>
    <n v="2767"/>
    <s v="the Giant Turnip"/>
    <s v="An animated bedtime story with Dedka, Babka and the rest of the family working together on a BIG problem"/>
    <n v="27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x v="0"/>
    <s v="USD"/>
    <n v="1333028723"/>
    <n v="1330440323"/>
    <b v="0"/>
    <n v="34"/>
    <b v="0"/>
    <x v="39"/>
    <n v="37"/>
    <n v="29.47"/>
    <x v="3"/>
    <x v="39"/>
  </r>
  <r>
    <n v="2769"/>
    <s v="Raph the Ninja Giraffe"/>
    <s v="Raph the Ninja Giraffe is a project that is my 5 year old sons idea, &amp; I am working with him to bring his idea to life."/>
    <n v="27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700"/>
    <n v="2082.25"/>
    <x v="2"/>
    <x v="0"/>
    <s v="USD"/>
    <n v="1395158130"/>
    <n v="1392569730"/>
    <b v="0"/>
    <n v="33"/>
    <b v="0"/>
    <x v="39"/>
    <n v="77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260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x v="0"/>
    <s v="USD"/>
    <n v="1362711728"/>
    <n v="1360119728"/>
    <b v="0"/>
    <n v="13"/>
    <b v="0"/>
    <x v="39"/>
    <n v="2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x v="0"/>
    <s v="USD"/>
    <n v="1323994754"/>
    <n v="1321402754"/>
    <b v="0"/>
    <n v="2"/>
    <b v="0"/>
    <x v="39"/>
    <n v="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x v="0"/>
    <s v="USD"/>
    <n v="1434092876"/>
    <n v="1431414476"/>
    <b v="0"/>
    <n v="36"/>
    <b v="0"/>
    <x v="39"/>
    <n v="65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x v="0"/>
    <s v="USD"/>
    <n v="1409009306"/>
    <n v="1406417306"/>
    <b v="0"/>
    <n v="15"/>
    <b v="0"/>
    <x v="39"/>
    <n v="5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25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x v="6"/>
    <n v="53"/>
    <n v="47"/>
    <x v="1"/>
    <x v="6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x v="6"/>
    <n v="4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x v="6"/>
    <n v="4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x v="6"/>
    <n v="286"/>
    <n v="66.11"/>
    <x v="1"/>
    <x v="6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x v="6"/>
    <n v="20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x v="6"/>
    <n v="48"/>
    <n v="31.5"/>
    <x v="1"/>
    <x v="6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x v="6"/>
    <n v="82"/>
    <n v="102.5"/>
    <x v="1"/>
    <x v="6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x v="6"/>
    <n v="12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x v="6"/>
    <n v="12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x v="6"/>
    <n v="82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x v="6"/>
    <n v="8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2"/>
    <s v="AUD"/>
    <n v="1437473005"/>
    <n v="1434881005"/>
    <b v="0"/>
    <n v="73"/>
    <b v="1"/>
    <x v="6"/>
    <n v="442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x v="6"/>
    <n v="3"/>
    <n v="25"/>
    <x v="1"/>
    <x v="6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x v="6"/>
    <n v="29"/>
    <n v="36.5"/>
    <x v="1"/>
    <x v="6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x v="6"/>
    <n v="37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x v="6"/>
    <n v="328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x v="6"/>
    <n v="203"/>
    <n v="36.47"/>
    <x v="1"/>
    <x v="6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x v="6"/>
    <n v="23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x v="6"/>
    <n v="53"/>
    <n v="42.9"/>
    <x v="1"/>
    <x v="6"/>
  </r>
  <r>
    <n v="2801"/>
    <s v="A Dream Play"/>
    <s v="Arise Theatre Company's production of August Strindberg's expressionist masterpiece 'A Dream Play'."/>
    <n v="2500"/>
    <n v="666"/>
    <x v="0"/>
    <x v="2"/>
    <s v="AUD"/>
    <n v="1412938800"/>
    <n v="1411019409"/>
    <b v="0"/>
    <n v="13"/>
    <b v="1"/>
    <x v="6"/>
    <n v="27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x v="6"/>
    <n v="12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x v="6"/>
    <n v="512"/>
    <n v="90.74"/>
    <x v="1"/>
    <x v="6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x v="6"/>
    <n v="46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x v="6"/>
    <n v="18"/>
    <n v="24.44"/>
    <x v="1"/>
    <x v="6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x v="6"/>
    <n v="135"/>
    <n v="44.25"/>
    <x v="1"/>
    <x v="6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x v="6"/>
    <n v="252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x v="6"/>
    <n v="18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x v="6"/>
    <n v="4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5"/>
    <s v="CAD"/>
    <n v="1428292800"/>
    <n v="1424368298"/>
    <b v="0"/>
    <n v="83"/>
    <b v="1"/>
    <x v="6"/>
    <n v="227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x v="6"/>
    <n v="143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x v="6"/>
    <n v="65"/>
    <n v="25.25"/>
    <x v="1"/>
    <x v="6"/>
  </r>
  <r>
    <n v="2815"/>
    <s v="Widow's Wedding Dress"/>
    <s v="Set in 1950s Northern Ireland, this play tells the story of two sisters in a community of Travellers, or Irish Gypsies."/>
    <n v="2500"/>
    <n v="605"/>
    <x v="0"/>
    <x v="5"/>
    <s v="CAD"/>
    <n v="1470595109"/>
    <n v="1468003109"/>
    <b v="0"/>
    <n v="14"/>
    <b v="1"/>
    <x v="6"/>
    <n v="24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x v="6"/>
    <n v="170"/>
    <n v="25.13"/>
    <x v="1"/>
    <x v="6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x v="6"/>
    <n v="31"/>
    <n v="23.64"/>
    <x v="1"/>
    <x v="6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x v="6"/>
    <n v="424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x v="6"/>
    <n v="210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6"/>
    <n v="1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x v="6"/>
    <n v="4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x v="6"/>
    <n v="24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x v="6"/>
    <n v="5"/>
    <n v="8.86"/>
    <x v="1"/>
    <x v="6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x v="6"/>
    <n v="30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x v="6"/>
    <n v="12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x v="6"/>
    <n v="8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x v="6"/>
    <n v="96"/>
    <n v="104.57"/>
    <x v="1"/>
    <x v="6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x v="6"/>
    <n v="38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x v="6"/>
    <n v="120"/>
    <n v="272.73"/>
    <x v="1"/>
    <x v="6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x v="6"/>
    <n v="133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x v="6"/>
    <n v="117"/>
    <n v="83.51"/>
    <x v="1"/>
    <x v="6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x v="6"/>
    <n v="54"/>
    <n v="64.760000000000005"/>
    <x v="1"/>
    <x v="6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x v="6"/>
    <n v="75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x v="6"/>
    <n v="1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5"/>
    <s v="CAD"/>
    <n v="1449701284"/>
    <n v="1446241684"/>
    <b v="0"/>
    <n v="21"/>
    <b v="1"/>
    <x v="6"/>
    <n v="34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x v="6"/>
    <n v="9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x v="6"/>
    <n v="15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x v="6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2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x v="15"/>
    <s v="EUR"/>
    <n v="1483535180"/>
    <n v="1480943180"/>
    <b v="0"/>
    <n v="1"/>
    <b v="0"/>
    <x v="6"/>
    <n v="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x v="0"/>
    <s v="USD"/>
    <n v="1433723033"/>
    <n v="1428539033"/>
    <b v="0"/>
    <n v="39"/>
    <b v="0"/>
    <x v="6"/>
    <n v="9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5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x v="0"/>
    <s v="USD"/>
    <n v="1432913659"/>
    <n v="1430321659"/>
    <b v="0"/>
    <n v="3"/>
    <b v="0"/>
    <x v="6"/>
    <n v="3"/>
    <n v="23.33"/>
    <x v="1"/>
    <x v="6"/>
  </r>
  <r>
    <n v="2849"/>
    <s v="100, Acre Wood"/>
    <s v="NonSens!cal tackles the struggles of four people with mental health issues/disorders inspired by A.A Milne's Winnie the Pooh"/>
    <n v="2500"/>
    <n v="5"/>
    <x v="2"/>
    <x v="1"/>
    <s v="GBP"/>
    <n v="1461406600"/>
    <n v="1458814600"/>
    <b v="0"/>
    <n v="1"/>
    <b v="0"/>
    <x v="6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x v="6"/>
    <n v="1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2500"/>
    <n v="95"/>
    <x v="2"/>
    <x v="0"/>
    <s v="USD"/>
    <n v="1403312703"/>
    <n v="1400720703"/>
    <b v="0"/>
    <n v="6"/>
    <b v="0"/>
    <x v="6"/>
    <n v="4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2500"/>
    <n v="417"/>
    <x v="2"/>
    <x v="1"/>
    <s v="GBP"/>
    <n v="1431018719"/>
    <n v="1429290719"/>
    <b v="0"/>
    <n v="14"/>
    <b v="0"/>
    <x v="6"/>
    <n v="17"/>
    <n v="29.79"/>
    <x v="1"/>
    <x v="6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x v="6"/>
    <n v="12"/>
    <n v="60"/>
    <x v="1"/>
    <x v="6"/>
  </r>
  <r>
    <n v="2856"/>
    <s v="The JOkeress Going Live"/>
    <s v="This will be the fifth play of The Jokeress, based on the ebook/paperback novelette series. It is scifi, suspense, terror, and noir."/>
    <n v="2500"/>
    <n v="146"/>
    <x v="2"/>
    <x v="0"/>
    <s v="USD"/>
    <n v="1439069640"/>
    <n v="1433897647"/>
    <b v="0"/>
    <n v="6"/>
    <b v="0"/>
    <x v="6"/>
    <n v="6"/>
    <n v="24.33"/>
    <x v="1"/>
    <x v="6"/>
  </r>
  <r>
    <n v="2857"/>
    <s v="Los Tradicionales"/>
    <s v="Somos una compaÃ±Ã­a de teatro independiente. Y en el 2017 queremos arrancar con el montaje de 3 obras._x000a_3 elencos, 3 espacios."/>
    <n v="2500"/>
    <n v="7500"/>
    <x v="2"/>
    <x v="14"/>
    <s v="MXN"/>
    <n v="1487613600"/>
    <n v="1482444295"/>
    <b v="0"/>
    <n v="15"/>
    <b v="0"/>
    <x v="6"/>
    <n v="300"/>
    <n v="500"/>
    <x v="1"/>
    <x v="6"/>
  </r>
  <r>
    <n v="2858"/>
    <s v="Gay Party Superposh 'Winter Wonderland'"/>
    <s v="Een Gay Party in het centrum van Amersfoort. _x000a_Een geweldige avond uit, met een show, optredens en DJ's."/>
    <n v="25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500"/>
    <n v="35"/>
    <x v="2"/>
    <x v="2"/>
    <s v="AUD"/>
    <n v="1444984904"/>
    <n v="1439800904"/>
    <b v="0"/>
    <n v="1"/>
    <b v="0"/>
    <x v="6"/>
    <n v="1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x v="6"/>
    <n v="11"/>
    <n v="29.56"/>
    <x v="1"/>
    <x v="6"/>
  </r>
  <r>
    <n v="2861"/>
    <s v="Julius Caesar"/>
    <s v="The University of Queensland Drama Production Course is putting on an adaptation of William Shakespeares Julius Caesar"/>
    <n v="2500"/>
    <n v="80"/>
    <x v="2"/>
    <x v="2"/>
    <s v="AUD"/>
    <n v="1443103848"/>
    <n v="1441894248"/>
    <b v="0"/>
    <n v="3"/>
    <b v="0"/>
    <x v="6"/>
    <n v="3"/>
    <n v="26.67"/>
    <x v="1"/>
    <x v="6"/>
  </r>
  <r>
    <n v="2862"/>
    <s v="Get Your Life Back"/>
    <s v="&quot;Get Your Life Back&quot; is a dynamic stage play that deals with true issues of life that reign in the lives of many people everyday."/>
    <n v="2500"/>
    <n v="55"/>
    <x v="2"/>
    <x v="0"/>
    <s v="USD"/>
    <n v="1403636229"/>
    <n v="1401044229"/>
    <b v="0"/>
    <n v="3"/>
    <b v="0"/>
    <x v="6"/>
    <n v="2"/>
    <n v="18.329999999999998"/>
    <x v="1"/>
    <x v="6"/>
  </r>
  <r>
    <n v="2863"/>
    <s v="Equality Theatre"/>
    <s v="I would like to start a Acting Company that supports and includes LGBTQ youth and young adults in very conservative North Texas"/>
    <n v="2500"/>
    <n v="20"/>
    <x v="2"/>
    <x v="0"/>
    <s v="USD"/>
    <n v="1410279123"/>
    <n v="1405095123"/>
    <b v="0"/>
    <n v="1"/>
    <b v="0"/>
    <x v="6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500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x v="0"/>
    <s v="USD"/>
    <n v="1476482400"/>
    <n v="1473893721"/>
    <b v="0"/>
    <n v="2"/>
    <b v="0"/>
    <x v="6"/>
    <n v="2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x v="0"/>
    <s v="USD"/>
    <n v="1475697054"/>
    <n v="1473105054"/>
    <b v="0"/>
    <n v="60"/>
    <b v="0"/>
    <x v="6"/>
    <n v="25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x v="0"/>
    <s v="USD"/>
    <n v="1468937681"/>
    <n v="1466345681"/>
    <b v="0"/>
    <n v="5"/>
    <b v="0"/>
    <x v="6"/>
    <n v="7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x v="0"/>
    <s v="USD"/>
    <n v="1400301165"/>
    <n v="1397709165"/>
    <b v="0"/>
    <n v="9"/>
    <b v="0"/>
    <x v="6"/>
    <n v="30"/>
    <n v="83.33"/>
    <x v="1"/>
    <x v="6"/>
  </r>
  <r>
    <n v="2871"/>
    <s v="The Bill Cosby Assault, a play"/>
    <s v="America's dad or serial rapist? Or both? The stories of the Bill Cosby accusers and the society so skeptical of them."/>
    <n v="2500"/>
    <n v="467"/>
    <x v="2"/>
    <x v="0"/>
    <s v="USD"/>
    <n v="1419183813"/>
    <n v="1417455813"/>
    <b v="0"/>
    <n v="13"/>
    <b v="0"/>
    <x v="6"/>
    <n v="19"/>
    <n v="35.92"/>
    <x v="1"/>
    <x v="6"/>
  </r>
  <r>
    <n v="2872"/>
    <s v="Loud Arts"/>
    <s v="Local Theatre group in Loudoun County, Virginia. Looking for funds to start producing shows!"/>
    <n v="25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x v="6"/>
    <n v="11"/>
    <n v="90.33"/>
    <x v="1"/>
    <x v="6"/>
  </r>
  <r>
    <n v="2875"/>
    <s v="Right Tracey!"/>
    <s v="Play about Tracey a gay man trapped in his room by his Bible thumping mother. He finds love but the room can not keep the love alive."/>
    <n v="25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25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x v="0"/>
    <s v="USD"/>
    <n v="1480525200"/>
    <n v="1477781724"/>
    <b v="0"/>
    <n v="6"/>
    <b v="0"/>
    <x v="6"/>
    <n v="2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x v="1"/>
    <s v="GBP"/>
    <n v="1435934795"/>
    <n v="1430750795"/>
    <b v="0"/>
    <n v="4"/>
    <b v="0"/>
    <x v="6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2500"/>
    <n v="29"/>
    <x v="2"/>
    <x v="0"/>
    <s v="USD"/>
    <n v="1453310661"/>
    <n v="1450718661"/>
    <b v="0"/>
    <n v="1"/>
    <b v="0"/>
    <x v="6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x v="6"/>
    <n v="11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x v="6"/>
    <n v="1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x v="0"/>
    <s v="USD"/>
    <n v="1454734740"/>
    <n v="1451684437"/>
    <b v="0"/>
    <n v="5"/>
    <b v="0"/>
    <x v="6"/>
    <n v="76"/>
    <n v="381.6"/>
    <x v="1"/>
    <x v="6"/>
  </r>
  <r>
    <n v="2884"/>
    <s v="The Lizard King, a play by Jay Jeff Jones"/>
    <s v="Come explore the dream world of Jim Morrison, rock singer, mystic, poet, shaman."/>
    <n v="2500"/>
    <n v="185"/>
    <x v="2"/>
    <x v="0"/>
    <s v="USD"/>
    <n v="1417800435"/>
    <n v="1415208435"/>
    <b v="0"/>
    <n v="4"/>
    <b v="0"/>
    <x v="6"/>
    <n v="7"/>
    <n v="46.25"/>
    <x v="1"/>
    <x v="6"/>
  </r>
  <r>
    <n v="2885"/>
    <s v="The Wedding"/>
    <s v="An historic and proud work of Polish nationalistic literature performed on stage."/>
    <n v="2500"/>
    <n v="130"/>
    <x v="2"/>
    <x v="0"/>
    <s v="USD"/>
    <n v="1426294201"/>
    <n v="1423705801"/>
    <b v="0"/>
    <n v="5"/>
    <b v="0"/>
    <x v="6"/>
    <n v="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x v="0"/>
    <s v="USD"/>
    <n v="1442635140"/>
    <n v="1442243484"/>
    <b v="0"/>
    <n v="1"/>
    <b v="0"/>
    <x v="6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2500"/>
    <n v="1142"/>
    <x v="2"/>
    <x v="0"/>
    <s v="USD"/>
    <n v="1409344985"/>
    <n v="1406752985"/>
    <b v="0"/>
    <n v="14"/>
    <b v="0"/>
    <x v="6"/>
    <n v="46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5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x v="6"/>
    <n v="11"/>
    <n v="27.3"/>
    <x v="1"/>
    <x v="6"/>
  </r>
  <r>
    <n v="2892"/>
    <s v="Something Precious"/>
    <s v="Something Precious is the world's first musical to alert folks to the harmful effects of technology on the human spirit."/>
    <n v="2500"/>
    <n v="500"/>
    <x v="2"/>
    <x v="0"/>
    <s v="USD"/>
    <n v="1409000400"/>
    <n v="1408381704"/>
    <b v="0"/>
    <n v="17"/>
    <b v="0"/>
    <x v="6"/>
    <n v="20"/>
    <n v="29.41"/>
    <x v="1"/>
    <x v="6"/>
  </r>
  <r>
    <n v="2893"/>
    <s v="REDISCOVERING KIA THE PLAY"/>
    <s v="Fundraising for REDISCOVERING KIA THE PLAY"/>
    <n v="25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25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x v="0"/>
    <s v="USD"/>
    <n v="1403470800"/>
    <n v="1403356792"/>
    <b v="0"/>
    <n v="4"/>
    <b v="0"/>
    <x v="6"/>
    <n v="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x v="0"/>
    <s v="USD"/>
    <n v="1481522400"/>
    <n v="1480283321"/>
    <b v="0"/>
    <n v="12"/>
    <b v="0"/>
    <x v="6"/>
    <n v="25"/>
    <n v="52.08"/>
    <x v="1"/>
    <x v="6"/>
  </r>
  <r>
    <n v="2897"/>
    <s v="CAYCE"/>
    <s v="A unique stage play about the epic struggle of psychic Edgar Cayce to deal with his extraordinary abilities and find his place in life."/>
    <n v="2500"/>
    <n v="550"/>
    <x v="2"/>
    <x v="0"/>
    <s v="USD"/>
    <n v="1444577345"/>
    <n v="1441985458"/>
    <b v="0"/>
    <n v="3"/>
    <b v="0"/>
    <x v="6"/>
    <n v="2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x v="6"/>
    <n v="1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25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x v="0"/>
    <s v="USD"/>
    <n v="1407562632"/>
    <n v="1404970632"/>
    <b v="0"/>
    <n v="7"/>
    <b v="0"/>
    <x v="6"/>
    <n v="136"/>
    <n v="486.43"/>
    <x v="1"/>
    <x v="6"/>
  </r>
  <r>
    <n v="2901"/>
    <s v="Avarimor Series (Audio Plays)"/>
    <s v="How can the visual age appreciate something that cant see? With these Audio Plays I will show you, if your willing to listen."/>
    <n v="2500"/>
    <n v="6"/>
    <x v="2"/>
    <x v="0"/>
    <s v="USD"/>
    <n v="1423345339"/>
    <n v="1418161339"/>
    <b v="0"/>
    <n v="2"/>
    <b v="0"/>
    <x v="6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2500"/>
    <n v="25"/>
    <x v="2"/>
    <x v="0"/>
    <s v="USD"/>
    <n v="1440412396"/>
    <n v="1437820396"/>
    <b v="0"/>
    <n v="1"/>
    <b v="0"/>
    <x v="6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x v="0"/>
    <s v="USD"/>
    <n v="1441771218"/>
    <n v="1436587218"/>
    <b v="0"/>
    <n v="4"/>
    <b v="0"/>
    <x v="6"/>
    <n v="2"/>
    <n v="9.75"/>
    <x v="1"/>
    <x v="6"/>
  </r>
  <r>
    <n v="2904"/>
    <s v="The Love Shack"/>
    <s v="A Tequila slammer with a slice of Tarantino, a line of the London Fringe scene and a shot of â€œBreaking Badâ€. New Writing."/>
    <n v="2500"/>
    <n v="75"/>
    <x v="2"/>
    <x v="1"/>
    <s v="GBP"/>
    <n v="1415534400"/>
    <n v="1414538031"/>
    <b v="0"/>
    <n v="4"/>
    <b v="0"/>
    <x v="6"/>
    <n v="3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2500"/>
    <n v="622"/>
    <x v="2"/>
    <x v="0"/>
    <s v="USD"/>
    <n v="1473211313"/>
    <n v="1472001713"/>
    <b v="0"/>
    <n v="17"/>
    <b v="0"/>
    <x v="6"/>
    <n v="25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x v="0"/>
    <s v="USD"/>
    <n v="1438390800"/>
    <n v="1436888066"/>
    <b v="0"/>
    <n v="7"/>
    <b v="0"/>
    <x v="6"/>
    <n v="23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x v="6"/>
    <n v="11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x v="6"/>
    <n v="1"/>
    <n v="20"/>
    <x v="1"/>
    <x v="6"/>
  </r>
  <r>
    <n v="2910"/>
    <s v="Strive"/>
    <s v="Free drama, dance and singing workshops for disadvantaged young people to inspire, create and help them follow their dreams."/>
    <n v="25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x v="0"/>
    <s v="USD"/>
    <n v="1435429626"/>
    <n v="1431973626"/>
    <b v="0"/>
    <n v="14"/>
    <b v="0"/>
    <x v="6"/>
    <n v="26"/>
    <n v="46.93"/>
    <x v="1"/>
    <x v="6"/>
  </r>
  <r>
    <n v="2912"/>
    <s v="Fair Play"/>
    <s v="Set in Iceland, Fair Play is a a dark comedy- a play within a play. An extravaganza, fueled by Absinthe, and touched by the Surreal."/>
    <n v="2500"/>
    <n v="2030"/>
    <x v="2"/>
    <x v="0"/>
    <s v="USD"/>
    <n v="1452827374"/>
    <n v="1450235374"/>
    <b v="0"/>
    <n v="26"/>
    <b v="0"/>
    <x v="6"/>
    <n v="81"/>
    <n v="78.08"/>
    <x v="1"/>
    <x v="6"/>
  </r>
  <r>
    <n v="2913"/>
    <s v="The Salem Haunted Magic Show"/>
    <s v="A LIVE history infused, frightening magic and mind reading show in the heart of the Halloween capital of the world, Salem, MA!!"/>
    <n v="25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2500"/>
    <n v="611"/>
    <x v="2"/>
    <x v="1"/>
    <s v="GBP"/>
    <n v="1458117190"/>
    <n v="1455528790"/>
    <b v="0"/>
    <n v="3"/>
    <b v="0"/>
    <x v="6"/>
    <n v="24"/>
    <n v="203.67"/>
    <x v="1"/>
    <x v="6"/>
  </r>
  <r>
    <n v="2916"/>
    <s v="An Interview With Gaddafi - The Stage Play"/>
    <s v="The moving dramatisation of one man's journey to find the truth behind the Libyan regime change."/>
    <n v="2500"/>
    <n v="145"/>
    <x v="2"/>
    <x v="1"/>
    <s v="GBP"/>
    <n v="1400498789"/>
    <n v="1398511589"/>
    <b v="0"/>
    <n v="7"/>
    <b v="0"/>
    <x v="6"/>
    <n v="6"/>
    <n v="20.71"/>
    <x v="1"/>
    <x v="6"/>
  </r>
  <r>
    <n v="2917"/>
    <s v="Elevation Twelfth Night"/>
    <s v="Cross dressing, cross gartering, crossed swords. Cross a bridge and come see this fantastically fun rendition of Twelfth Night"/>
    <n v="2500"/>
    <n v="437"/>
    <x v="2"/>
    <x v="0"/>
    <s v="USD"/>
    <n v="1442381847"/>
    <n v="1440826647"/>
    <b v="0"/>
    <n v="9"/>
    <b v="0"/>
    <x v="6"/>
    <n v="17"/>
    <n v="48.56"/>
    <x v="1"/>
    <x v="6"/>
  </r>
  <r>
    <n v="2918"/>
    <s v="When Johnny Comes Marching Home"/>
    <s v="A meta-theatrical retelling of Chekhov's Three Sisters, framed with Civil War Hymns, Dance, and wild theatricality."/>
    <n v="2500"/>
    <n v="1362"/>
    <x v="2"/>
    <x v="0"/>
    <s v="USD"/>
    <n v="1446131207"/>
    <n v="1443712007"/>
    <b v="0"/>
    <n v="20"/>
    <b v="0"/>
    <x v="6"/>
    <n v="54"/>
    <n v="68.099999999999994"/>
    <x v="1"/>
    <x v="6"/>
  </r>
  <r>
    <n v="2919"/>
    <s v="While the Stars Fall"/>
    <s v="A full staged reading of a new play about a boy who learns how to be happy from the most unexpected person."/>
    <n v="2500"/>
    <n v="51"/>
    <x v="2"/>
    <x v="0"/>
    <s v="USD"/>
    <n v="1407250329"/>
    <n v="1404658329"/>
    <b v="0"/>
    <n v="6"/>
    <b v="0"/>
    <x v="6"/>
    <n v="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x v="40"/>
    <n v="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x v="40"/>
    <n v="20"/>
    <n v="83.33"/>
    <x v="1"/>
    <x v="40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40"/>
    <n v="12"/>
    <n v="30"/>
    <x v="1"/>
    <x v="40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x v="40"/>
    <n v="1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x v="40"/>
    <n v="1844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x v="40"/>
    <n v="1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x v="40"/>
    <n v="94"/>
    <n v="112.14"/>
    <x v="1"/>
    <x v="40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x v="40"/>
    <n v="4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x v="40"/>
    <n v="327"/>
    <n v="255.17"/>
    <x v="1"/>
    <x v="40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x v="40"/>
    <n v="404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5"/>
    <s v="CAD"/>
    <n v="1410761280"/>
    <n v="1408604363"/>
    <b v="0"/>
    <n v="9"/>
    <b v="1"/>
    <x v="40"/>
    <n v="32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2"/>
    <s v="AUD"/>
    <n v="1424516400"/>
    <n v="1421812637"/>
    <b v="0"/>
    <n v="38"/>
    <b v="1"/>
    <x v="40"/>
    <n v="13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x v="40"/>
    <n v="105"/>
    <n v="47.57"/>
    <x v="1"/>
    <x v="40"/>
  </r>
  <r>
    <n v="2934"/>
    <s v="Songs for a New World"/>
    <s v="Powerful community theatre production of Jason Robert Brown's &quot;Songs for a New World&quot; in London, Ontario."/>
    <n v="2413"/>
    <n v="2700"/>
    <x v="0"/>
    <x v="5"/>
    <s v="CAD"/>
    <n v="1402845364"/>
    <n v="1400253364"/>
    <b v="0"/>
    <n v="37"/>
    <b v="1"/>
    <x v="40"/>
    <n v="112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x v="40"/>
    <n v="14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x v="40"/>
    <n v="53"/>
    <n v="37.65"/>
    <x v="1"/>
    <x v="40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x v="40"/>
    <n v="83"/>
    <n v="36.36"/>
    <x v="1"/>
    <x v="40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x v="40"/>
    <n v="16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x v="40"/>
    <n v="34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x v="40"/>
    <n v="11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3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x v="5"/>
    <s v="CAD"/>
    <n v="1450297080"/>
    <n v="1448565459"/>
    <b v="0"/>
    <n v="202"/>
    <b v="0"/>
    <x v="38"/>
    <n v="1776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23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2300"/>
    <n v="100"/>
    <x v="2"/>
    <x v="0"/>
    <s v="USD"/>
    <n v="1433714198"/>
    <n v="1431122198"/>
    <b v="0"/>
    <n v="1"/>
    <b v="0"/>
    <x v="38"/>
    <n v="4"/>
    <n v="100"/>
    <x v="1"/>
    <x v="38"/>
  </r>
  <r>
    <n v="2945"/>
    <s v="A Midsummer Night's Pub"/>
    <s v="Where people that enjoy theater, or just something new can go to have fun and experience varying types of theater in Albuquerque."/>
    <n v="225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25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x v="0"/>
    <s v="USD"/>
    <n v="1480007460"/>
    <n v="1475760567"/>
    <b v="0"/>
    <n v="13"/>
    <b v="0"/>
    <x v="38"/>
    <n v="48"/>
    <n v="82.46"/>
    <x v="1"/>
    <x v="38"/>
  </r>
  <r>
    <n v="2948"/>
    <s v="Xenu's Space Opera"/>
    <s v="The Space Opera is an action packed reenactment of Xenu's story, a sacred teaching thats considered a secret of the Scientology church"/>
    <n v="2220"/>
    <n v="24"/>
    <x v="2"/>
    <x v="0"/>
    <s v="USD"/>
    <n v="1433259293"/>
    <n v="1428075293"/>
    <b v="0"/>
    <n v="9"/>
    <b v="0"/>
    <x v="38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x v="0"/>
    <s v="USD"/>
    <n v="1447965917"/>
    <n v="1445370317"/>
    <b v="0"/>
    <n v="2"/>
    <b v="0"/>
    <x v="38"/>
    <n v="1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x v="0"/>
    <s v="USD"/>
    <n v="1412536573"/>
    <n v="1408648573"/>
    <b v="0"/>
    <n v="58"/>
    <b v="0"/>
    <x v="38"/>
    <n v="5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x v="0"/>
    <s v="USD"/>
    <n v="1476676800"/>
    <n v="1473957239"/>
    <b v="0"/>
    <n v="8"/>
    <b v="0"/>
    <x v="38"/>
    <n v="73"/>
    <n v="200.63"/>
    <x v="1"/>
    <x v="38"/>
  </r>
  <r>
    <n v="2953"/>
    <s v="Pueblo Underground Theater (Canceled)"/>
    <s v="I want to purchase the former Bread Of Life Church and convert it into a multipurpose theater space for local talent."/>
    <n v="2200"/>
    <n v="605"/>
    <x v="1"/>
    <x v="0"/>
    <s v="USD"/>
    <n v="1444330821"/>
    <n v="1441738821"/>
    <b v="0"/>
    <n v="3"/>
    <b v="0"/>
    <x v="38"/>
    <n v="28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2200"/>
    <n v="715"/>
    <x v="1"/>
    <x v="0"/>
    <s v="USD"/>
    <n v="1434476849"/>
    <n v="1431884849"/>
    <b v="0"/>
    <n v="11"/>
    <b v="0"/>
    <x v="38"/>
    <n v="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x v="0"/>
    <s v="USD"/>
    <n v="1462402850"/>
    <n v="1459810850"/>
    <b v="0"/>
    <n v="20"/>
    <b v="0"/>
    <x v="38"/>
    <n v="6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2200"/>
    <n v="280"/>
    <x v="1"/>
    <x v="0"/>
    <s v="USD"/>
    <n v="1427498172"/>
    <n v="1422317772"/>
    <b v="0"/>
    <n v="3"/>
    <b v="0"/>
    <x v="38"/>
    <n v="13"/>
    <n v="93.33"/>
    <x v="1"/>
    <x v="38"/>
  </r>
  <r>
    <n v="2958"/>
    <s v="Uprising Theater (Canceled)"/>
    <s v="Chicago Based Theater Company and Venue Dedicated to Social Justice and Mainstreaming the Palestinian Narrative"/>
    <n v="22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22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x v="6"/>
    <n v="26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x v="6"/>
    <n v="5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x v="6"/>
    <n v="509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x v="6"/>
    <n v="24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x v="6"/>
    <n v="78"/>
    <n v="41.92"/>
    <x v="1"/>
    <x v="6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x v="6"/>
    <n v="54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x v="6"/>
    <n v="271"/>
    <n v="80.23"/>
    <x v="1"/>
    <x v="6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x v="6"/>
    <n v="185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5"/>
    <s v="CAD"/>
    <n v="1430693460"/>
    <n v="1428087153"/>
    <b v="0"/>
    <n v="17"/>
    <b v="1"/>
    <x v="6"/>
    <n v="81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x v="6"/>
    <n v="318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x v="6"/>
    <n v="16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x v="6"/>
    <n v="437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x v="6"/>
    <n v="255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x v="6"/>
    <n v="401"/>
    <n v="70.88"/>
    <x v="1"/>
    <x v="6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6"/>
    <n v="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x v="6"/>
    <n v="170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x v="6"/>
    <n v="49"/>
    <n v="60.69"/>
    <x v="1"/>
    <x v="6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x v="6"/>
    <n v="254"/>
    <n v="110.22"/>
    <x v="1"/>
    <x v="6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x v="6"/>
    <n v="164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7"/>
    <s v="EUR"/>
    <n v="1443014756"/>
    <n v="1439126756"/>
    <b v="1"/>
    <n v="97"/>
    <b v="1"/>
    <x v="38"/>
    <n v="258"/>
    <n v="53.16"/>
    <x v="1"/>
    <x v="38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x v="38"/>
    <n v="255"/>
    <n v="86.49"/>
    <x v="1"/>
    <x v="38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x v="38"/>
    <n v="849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x v="38"/>
    <n v="1254"/>
    <n v="115.08"/>
    <x v="1"/>
    <x v="38"/>
  </r>
  <r>
    <n v="2985"/>
    <s v="React Aerial Studio"/>
    <s v="From the moment we flew in to the world of The Circus, we have dreamed of opening our own studio. Help us get our dream off the ground!"/>
    <n v="2000"/>
    <n v="12165"/>
    <x v="0"/>
    <x v="4"/>
    <s v="NZD"/>
    <n v="1477886400"/>
    <n v="1476228128"/>
    <b v="0"/>
    <n v="111"/>
    <b v="1"/>
    <x v="38"/>
    <n v="608"/>
    <n v="109.59"/>
    <x v="1"/>
    <x v="38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x v="38"/>
    <n v="127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x v="38"/>
    <n v="138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x v="38"/>
    <n v="50"/>
    <n v="35.71"/>
    <x v="1"/>
    <x v="38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x v="38"/>
    <n v="1765"/>
    <n v="97"/>
    <x v="1"/>
    <x v="38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x v="38"/>
    <n v="5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x v="38"/>
    <n v="439"/>
    <n v="94.41"/>
    <x v="1"/>
    <x v="38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x v="38"/>
    <n v="157"/>
    <n v="48.98"/>
    <x v="1"/>
    <x v="38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x v="38"/>
    <n v="5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x v="38"/>
    <n v="69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x v="38"/>
    <n v="787"/>
    <n v="63.23"/>
    <x v="1"/>
    <x v="38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x v="38"/>
    <n v="3009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x v="38"/>
    <n v="51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x v="38"/>
    <n v="2576"/>
    <n v="118.97"/>
    <x v="1"/>
    <x v="38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x v="38"/>
    <n v="80"/>
    <n v="80.25"/>
    <x v="1"/>
    <x v="38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x v="38"/>
    <n v="2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x v="38"/>
    <n v="1150"/>
    <n v="131.38"/>
    <x v="1"/>
    <x v="38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x v="38"/>
    <n v="380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x v="38"/>
    <n v="152"/>
    <n v="178.53"/>
    <x v="1"/>
    <x v="38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x v="38"/>
    <n v="2256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x v="38"/>
    <n v="639"/>
    <n v="108.24"/>
    <x v="1"/>
    <x v="38"/>
  </r>
  <r>
    <n v="3006"/>
    <s v="ONTARIO STREET THEATRE in Port Hope."/>
    <s v="We're an affordable theatre and rental space that can be molded into anything by anyone."/>
    <n v="2000"/>
    <n v="8620"/>
    <x v="0"/>
    <x v="5"/>
    <s v="CAD"/>
    <n v="1418580591"/>
    <n v="1415988591"/>
    <b v="0"/>
    <n v="97"/>
    <b v="1"/>
    <x v="38"/>
    <n v="431"/>
    <n v="88.87"/>
    <x v="1"/>
    <x v="38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x v="38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x v="38"/>
    <n v="15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x v="38"/>
    <n v="1497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x v="38"/>
    <n v="119"/>
    <n v="158"/>
    <x v="1"/>
    <x v="38"/>
  </r>
  <r>
    <n v="3011"/>
    <s v="Katharsis Teatro en Navidad"/>
    <s v="Necesitamos tu ayuda para poder llevar la magia del teatro universitario al Teatro Lagrada de Madrid el 23 de diciembre :)"/>
    <n v="2000"/>
    <n v="371"/>
    <x v="0"/>
    <x v="3"/>
    <s v="EUR"/>
    <n v="1450911540"/>
    <n v="1448536516"/>
    <b v="0"/>
    <n v="25"/>
    <b v="1"/>
    <x v="38"/>
    <n v="19"/>
    <n v="14.84"/>
    <x v="1"/>
    <x v="38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x v="38"/>
    <n v="234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x v="38"/>
    <n v="785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x v="38"/>
    <n v="1414"/>
    <n v="50.76"/>
    <x v="1"/>
    <x v="38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x v="38"/>
    <n v="17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x v="38"/>
    <n v="4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x v="38"/>
    <n v="116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2000"/>
    <n v="4230"/>
    <x v="0"/>
    <x v="6"/>
    <s v="EUR"/>
    <n v="1437429600"/>
    <n v="1433747376"/>
    <b v="0"/>
    <n v="41"/>
    <b v="1"/>
    <x v="38"/>
    <n v="212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x v="38"/>
    <n v="909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x v="38"/>
    <n v="352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x v="38"/>
    <n v="26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x v="38"/>
    <n v="504"/>
    <n v="162.71"/>
    <x v="1"/>
    <x v="38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x v="38"/>
    <n v="36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x v="38"/>
    <n v="61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x v="38"/>
    <n v="37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x v="38"/>
    <n v="6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x v="38"/>
    <n v="2629"/>
    <n v="164.3"/>
    <x v="1"/>
    <x v="38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x v="38"/>
    <n v="420"/>
    <n v="84.86"/>
    <x v="1"/>
    <x v="38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x v="38"/>
    <n v="164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x v="38"/>
    <n v="9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x v="38"/>
    <n v="75"/>
    <n v="51.72"/>
    <x v="1"/>
    <x v="38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x v="38"/>
    <n v="64"/>
    <n v="50.88"/>
    <x v="1"/>
    <x v="38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x v="38"/>
    <n v="220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x v="38"/>
    <n v="5627"/>
    <n v="89.31"/>
    <x v="1"/>
    <x v="38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x v="38"/>
    <n v="1360"/>
    <n v="88.59"/>
    <x v="1"/>
    <x v="38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x v="38"/>
    <n v="1584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x v="38"/>
    <n v="53"/>
    <n v="33.31"/>
    <x v="1"/>
    <x v="38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x v="38"/>
    <n v="50"/>
    <n v="37.22"/>
    <x v="1"/>
    <x v="38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x v="38"/>
    <n v="1087"/>
    <n v="92.13"/>
    <x v="1"/>
    <x v="38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x v="38"/>
    <n v="161"/>
    <n v="76.790000000000006"/>
    <x v="1"/>
    <x v="38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x v="38"/>
    <n v="459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x v="38"/>
    <n v="96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5"/>
    <s v="CAD"/>
    <n v="1429152600"/>
    <n v="1426815699"/>
    <b v="0"/>
    <n v="128"/>
    <b v="1"/>
    <x v="38"/>
    <n v="82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x v="38"/>
    <n v="656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x v="38"/>
    <n v="265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x v="38"/>
    <n v="754"/>
    <n v="259.95"/>
    <x v="1"/>
    <x v="38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x v="38"/>
    <n v="3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x v="38"/>
    <n v="41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x v="38"/>
    <n v="200"/>
    <n v="74.069999999999993"/>
    <x v="1"/>
    <x v="38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x v="38"/>
    <n v="32"/>
    <n v="70.67"/>
    <x v="1"/>
    <x v="38"/>
  </r>
  <r>
    <n v="3051"/>
    <s v="Jon Udry's ABC Tour"/>
    <s v="The ABC tour: 26 comedy-juggling shows in 26 different venues - chosen by YOU - each beginning with a different letter of the alphabet."/>
    <n v="2000"/>
    <n v="827"/>
    <x v="2"/>
    <x v="1"/>
    <s v="GBP"/>
    <n v="1486547945"/>
    <n v="1483955945"/>
    <b v="1"/>
    <n v="35"/>
    <b v="0"/>
    <x v="38"/>
    <n v="41"/>
    <n v="23.63"/>
    <x v="1"/>
    <x v="38"/>
  </r>
  <r>
    <n v="3052"/>
    <s v="Funding for a new theater facility in Walker Minnesota"/>
    <s v="To let the arts continue in Walker Minnesota We need a performing arts space and art gallery"/>
    <n v="2000"/>
    <n v="75"/>
    <x v="2"/>
    <x v="0"/>
    <s v="USD"/>
    <n v="1432828740"/>
    <n v="1430237094"/>
    <b v="0"/>
    <n v="2"/>
    <b v="0"/>
    <x v="38"/>
    <n v="4"/>
    <n v="37.5"/>
    <x v="1"/>
    <x v="38"/>
  </r>
  <r>
    <n v="3053"/>
    <s v="Showroom"/>
    <s v="Showroom is a multi-disciplinary space providing unorthodox concerts, events &amp; a platform creatives can express their creative vision"/>
    <n v="2000"/>
    <n v="40"/>
    <x v="2"/>
    <x v="0"/>
    <s v="USD"/>
    <n v="1412222340"/>
    <n v="1407781013"/>
    <b v="0"/>
    <n v="3"/>
    <b v="0"/>
    <x v="38"/>
    <n v="2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2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x v="0"/>
    <s v="USD"/>
    <n v="1407536846"/>
    <n v="1404944846"/>
    <b v="0"/>
    <n v="11"/>
    <b v="0"/>
    <x v="38"/>
    <n v="23"/>
    <n v="41"/>
    <x v="1"/>
    <x v="38"/>
  </r>
  <r>
    <n v="3060"/>
    <s v="Save the Roxy Theatre in Bremerton WA"/>
    <s v="Save the historic Roxy theatre in Bremerton WA from being repurposed as office space."/>
    <n v="2000"/>
    <n v="335"/>
    <x v="2"/>
    <x v="0"/>
    <s v="USD"/>
    <n v="1443422134"/>
    <n v="1440830134"/>
    <b v="0"/>
    <n v="6"/>
    <b v="0"/>
    <x v="38"/>
    <n v="17"/>
    <n v="55.83"/>
    <x v="1"/>
    <x v="38"/>
  </r>
  <r>
    <n v="3061"/>
    <s v="Help Save Parkway Cinemas!"/>
    <s v="Save a historic Local theater."/>
    <n v="2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x v="0"/>
    <s v="USD"/>
    <n v="1443636000"/>
    <n v="1441111892"/>
    <b v="0"/>
    <n v="67"/>
    <b v="0"/>
    <x v="38"/>
    <n v="334"/>
    <n v="99.76"/>
    <x v="1"/>
    <x v="38"/>
  </r>
  <r>
    <n v="3063"/>
    <s v="Spec Haus"/>
    <s v="Members of the local Miami music scene are putting together a venue/creative space in Kendall!"/>
    <n v="2000"/>
    <n v="587"/>
    <x v="2"/>
    <x v="0"/>
    <s v="USD"/>
    <n v="1477174138"/>
    <n v="1474150138"/>
    <b v="0"/>
    <n v="23"/>
    <b v="0"/>
    <x v="38"/>
    <n v="29"/>
    <n v="25.52"/>
    <x v="1"/>
    <x v="38"/>
  </r>
  <r>
    <n v="3064"/>
    <s v="Kickstart the Crossroads Community"/>
    <s v="An epicenter for connection, creation and expression of the community."/>
    <n v="2000"/>
    <n v="8471"/>
    <x v="2"/>
    <x v="0"/>
    <s v="USD"/>
    <n v="1448175540"/>
    <n v="1445483246"/>
    <b v="0"/>
    <n v="72"/>
    <b v="0"/>
    <x v="38"/>
    <n v="424"/>
    <n v="117.65"/>
    <x v="1"/>
    <x v="38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x v="38"/>
    <n v="1"/>
    <n v="5"/>
    <x v="1"/>
    <x v="38"/>
  </r>
  <r>
    <n v="3066"/>
    <s v="Gold Coast Wake Park"/>
    <s v="Our mission is to offer an innovative family watersports attraction that is fun, safe, economical and a leader in its field."/>
    <n v="2000"/>
    <n v="41950"/>
    <x v="2"/>
    <x v="2"/>
    <s v="AUD"/>
    <n v="1468128537"/>
    <n v="1465536537"/>
    <b v="0"/>
    <n v="15"/>
    <b v="0"/>
    <x v="38"/>
    <n v="2098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4"/>
    <s v="NZD"/>
    <n v="1441837879"/>
    <n v="1439245879"/>
    <b v="0"/>
    <n v="1"/>
    <b v="0"/>
    <x v="38"/>
    <n v="1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x v="38"/>
    <n v="9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x v="38"/>
    <n v="7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x v="1"/>
    <s v="GBP"/>
    <n v="1481132169"/>
    <n v="1479317769"/>
    <b v="0"/>
    <n v="16"/>
    <b v="0"/>
    <x v="38"/>
    <n v="17"/>
    <n v="20.88"/>
    <x v="1"/>
    <x v="38"/>
  </r>
  <r>
    <n v="3071"/>
    <s v="The Echo Theatre 2015"/>
    <s v="Anyone can create. They just need a place and an opportunity. The Echo Theatre (Provo) provides that opportunity."/>
    <n v="2000"/>
    <n v="7173"/>
    <x v="2"/>
    <x v="0"/>
    <s v="USD"/>
    <n v="1429595940"/>
    <n v="1428082481"/>
    <b v="0"/>
    <n v="117"/>
    <b v="0"/>
    <x v="38"/>
    <n v="35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x v="0"/>
    <s v="USD"/>
    <n v="1434309540"/>
    <n v="1429287900"/>
    <b v="0"/>
    <n v="7"/>
    <b v="0"/>
    <x v="38"/>
    <n v="3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x v="6"/>
    <s v="EUR"/>
    <n v="1457617359"/>
    <n v="1455025359"/>
    <b v="0"/>
    <n v="3"/>
    <b v="0"/>
    <x v="38"/>
    <n v="1"/>
    <n v="7.33"/>
    <x v="1"/>
    <x v="38"/>
  </r>
  <r>
    <n v="3075"/>
    <s v="The Little MAGIC Theatre"/>
    <s v="Magic Morgan &amp; Liliana are raising funds to expand their famed traveling magic show to a theater of magic."/>
    <n v="2000"/>
    <n v="1296"/>
    <x v="2"/>
    <x v="0"/>
    <s v="USD"/>
    <n v="1471573640"/>
    <n v="1467253640"/>
    <b v="0"/>
    <n v="20"/>
    <b v="0"/>
    <x v="38"/>
    <n v="65"/>
    <n v="64.8"/>
    <x v="1"/>
    <x v="38"/>
  </r>
  <r>
    <n v="3076"/>
    <s v="10,000 Hours"/>
    <s v="Helping female comedians get in their 10,000 Hours of practice!"/>
    <n v="2000"/>
    <n v="1506"/>
    <x v="2"/>
    <x v="0"/>
    <s v="USD"/>
    <n v="1444405123"/>
    <n v="1439221123"/>
    <b v="0"/>
    <n v="50"/>
    <b v="0"/>
    <x v="38"/>
    <n v="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5"/>
    <s v="CAD"/>
    <n v="1488495478"/>
    <n v="1485903478"/>
    <b v="0"/>
    <n v="2"/>
    <b v="0"/>
    <x v="38"/>
    <n v="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x v="0"/>
    <s v="USD"/>
    <n v="1424920795"/>
    <n v="1422328795"/>
    <b v="0"/>
    <n v="3"/>
    <b v="0"/>
    <x v="38"/>
    <n v="4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x v="0"/>
    <s v="USD"/>
    <n v="1427040435"/>
    <n v="1424452035"/>
    <b v="0"/>
    <n v="27"/>
    <b v="0"/>
    <x v="38"/>
    <n v="56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"/>
    <n v="376"/>
    <x v="2"/>
    <x v="0"/>
    <s v="USD"/>
    <n v="1419644444"/>
    <n v="1414456844"/>
    <b v="0"/>
    <n v="7"/>
    <b v="0"/>
    <x v="38"/>
    <n v="19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x v="0"/>
    <s v="USD"/>
    <n v="1442722891"/>
    <n v="1440130891"/>
    <b v="0"/>
    <n v="5"/>
    <b v="0"/>
    <x v="38"/>
    <n v="105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x v="0"/>
    <s v="USD"/>
    <n v="1409547600"/>
    <n v="1406986278"/>
    <b v="0"/>
    <n v="3"/>
    <b v="0"/>
    <x v="38"/>
    <n v="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x v="0"/>
    <s v="USD"/>
    <n v="1430851680"/>
    <n v="1428340931"/>
    <b v="0"/>
    <n v="6"/>
    <b v="0"/>
    <x v="38"/>
    <n v="24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x v="0"/>
    <s v="USD"/>
    <n v="1443561159"/>
    <n v="1440969159"/>
    <b v="0"/>
    <n v="9"/>
    <b v="0"/>
    <x v="38"/>
    <n v="31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x v="13"/>
    <s v="EUR"/>
    <n v="1439827559"/>
    <n v="1434643559"/>
    <b v="0"/>
    <n v="3"/>
    <b v="0"/>
    <x v="38"/>
    <n v="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x v="38"/>
    <n v="6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x v="38"/>
    <n v="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x v="0"/>
    <s v="USD"/>
    <n v="1468029540"/>
    <n v="1465304483"/>
    <b v="0"/>
    <n v="45"/>
    <b v="0"/>
    <x v="38"/>
    <n v="293"/>
    <n v="130.09"/>
    <x v="1"/>
    <x v="38"/>
  </r>
  <r>
    <n v="3090"/>
    <s v="Save the Stage"/>
    <s v="To create a space by restoring a historic church in Burlington, Ky where community theater, dance and music and art can be performed."/>
    <n v="2000"/>
    <n v="11432"/>
    <x v="2"/>
    <x v="0"/>
    <s v="USD"/>
    <n v="1430505545"/>
    <n v="1425325145"/>
    <b v="0"/>
    <n v="9"/>
    <b v="0"/>
    <x v="38"/>
    <n v="572"/>
    <n v="1270.22"/>
    <x v="1"/>
    <x v="38"/>
  </r>
  <r>
    <n v="3091"/>
    <s v="Bustduck Theatre"/>
    <s v="Roanoke, Virginia's first long-form improv theatre company. Producing improv and scripted theatre, with a dynamic training program."/>
    <n v="2000"/>
    <n v="796"/>
    <x v="2"/>
    <x v="0"/>
    <s v="USD"/>
    <n v="1471214743"/>
    <n v="1468622743"/>
    <b v="0"/>
    <n v="9"/>
    <b v="0"/>
    <x v="38"/>
    <n v="4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x v="0"/>
    <s v="USD"/>
    <n v="1444946400"/>
    <n v="1441723912"/>
    <b v="0"/>
    <n v="21"/>
    <b v="0"/>
    <x v="38"/>
    <n v="59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x v="5"/>
    <s v="CAD"/>
    <n v="1401595140"/>
    <n v="1398980941"/>
    <b v="0"/>
    <n v="17"/>
    <b v="0"/>
    <x v="38"/>
    <n v="46"/>
    <n v="53.53"/>
    <x v="1"/>
    <x v="38"/>
  </r>
  <r>
    <n v="3094"/>
    <s v="Nothing Up My Sleeves Tour: Summer 2016"/>
    <s v="This is a Kickstarter to help with the start up costs for Illusionist, Chris Lengyel's Summer 2016 Tour!"/>
    <n v="2000"/>
    <n v="25"/>
    <x v="2"/>
    <x v="0"/>
    <s v="USD"/>
    <n v="1442775956"/>
    <n v="1437591956"/>
    <b v="0"/>
    <n v="1"/>
    <b v="0"/>
    <x v="38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2000"/>
    <n v="50"/>
    <x v="2"/>
    <x v="0"/>
    <s v="USD"/>
    <n v="1470011780"/>
    <n v="1464827780"/>
    <b v="0"/>
    <n v="1"/>
    <b v="0"/>
    <x v="38"/>
    <n v="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x v="0"/>
    <s v="USD"/>
    <n v="1432151326"/>
    <n v="1429559326"/>
    <b v="0"/>
    <n v="14"/>
    <b v="0"/>
    <x v="38"/>
    <n v="4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x v="1"/>
    <s v="GBP"/>
    <n v="1475848800"/>
    <n v="1474027501"/>
    <b v="0"/>
    <n v="42"/>
    <b v="0"/>
    <x v="38"/>
    <n v="86"/>
    <n v="40.83"/>
    <x v="1"/>
    <x v="38"/>
  </r>
  <r>
    <n v="3098"/>
    <s v="The Enchanted Cottage"/>
    <s v="A magical space, full of fairytale favorites, designed to make each individual have a unique experience; children's dreams made real."/>
    <n v="2000"/>
    <n v="1758"/>
    <x v="2"/>
    <x v="0"/>
    <s v="USD"/>
    <n v="1454890620"/>
    <n v="1450724449"/>
    <b v="0"/>
    <n v="27"/>
    <b v="0"/>
    <x v="38"/>
    <n v="88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x v="0"/>
    <s v="USD"/>
    <n v="1413816975"/>
    <n v="1411224975"/>
    <b v="0"/>
    <n v="13"/>
    <b v="0"/>
    <x v="38"/>
    <n v="91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x v="6"/>
    <s v="EUR"/>
    <n v="1437033360"/>
    <n v="1434445937"/>
    <b v="0"/>
    <n v="12"/>
    <b v="0"/>
    <x v="38"/>
    <n v="15"/>
    <n v="25"/>
    <x v="1"/>
    <x v="38"/>
  </r>
  <r>
    <n v="3102"/>
    <s v="Theatre Bath Bus"/>
    <s v="Imagine being able to take a performance anywhere! Meet the Theatre Bath Bus - a magical performance space where anything is possible."/>
    <n v="2000"/>
    <n v="6258"/>
    <x v="2"/>
    <x v="1"/>
    <s v="GBP"/>
    <n v="1471939818"/>
    <n v="1467619818"/>
    <b v="0"/>
    <n v="90"/>
    <b v="0"/>
    <x v="38"/>
    <n v="313"/>
    <n v="69.53"/>
    <x v="1"/>
    <x v="38"/>
  </r>
  <r>
    <n v="3103"/>
    <s v="Professional Venue for local artists!!"/>
    <s v="Creating a place for local artists to perform, at substantially less cost for them"/>
    <n v="2000"/>
    <n v="11"/>
    <x v="2"/>
    <x v="0"/>
    <s v="USD"/>
    <n v="1434080706"/>
    <n v="1428896706"/>
    <b v="0"/>
    <n v="2"/>
    <b v="0"/>
    <x v="38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2000"/>
    <n v="1185"/>
    <x v="2"/>
    <x v="2"/>
    <s v="AUD"/>
    <n v="1422928800"/>
    <n v="1420235311"/>
    <b v="0"/>
    <n v="5"/>
    <b v="0"/>
    <x v="38"/>
    <n v="59"/>
    <n v="237"/>
    <x v="1"/>
    <x v="38"/>
  </r>
  <r>
    <n v="3105"/>
    <s v="Paddock School Theater Improvement"/>
    <s v="My hope is to raise $5845 and replace old stained and mismatched border curtains, cyclorama curtain, and backdrop."/>
    <n v="2000"/>
    <n v="2476"/>
    <x v="2"/>
    <x v="0"/>
    <s v="USD"/>
    <n v="1413694800"/>
    <n v="1408986916"/>
    <b v="0"/>
    <n v="31"/>
    <b v="0"/>
    <x v="38"/>
    <n v="124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x v="38"/>
    <n v="2"/>
    <n v="10.25"/>
    <x v="1"/>
    <x v="38"/>
  </r>
  <r>
    <n v="3107"/>
    <s v="Creating Cabaret"/>
    <s v="When opportunity knocks, we answer!  Help expand the ravishingly talented troupe into a new and exciting market and venue!"/>
    <n v="2000"/>
    <n v="7905"/>
    <x v="2"/>
    <x v="0"/>
    <s v="USD"/>
    <n v="1431372751"/>
    <n v="1430767951"/>
    <b v="0"/>
    <n v="29"/>
    <b v="0"/>
    <x v="38"/>
    <n v="395"/>
    <n v="272.58999999999997"/>
    <x v="1"/>
    <x v="38"/>
  </r>
  <r>
    <n v="3108"/>
    <s v="Funding a home for our Children's Theater"/>
    <s v="We need a permanent home for the theater!"/>
    <n v="2000"/>
    <n v="26"/>
    <x v="2"/>
    <x v="0"/>
    <s v="USD"/>
    <n v="1430234394"/>
    <n v="1425053994"/>
    <b v="0"/>
    <n v="2"/>
    <b v="0"/>
    <x v="38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x v="0"/>
    <s v="USD"/>
    <n v="1409194810"/>
    <n v="1406170810"/>
    <b v="0"/>
    <n v="114"/>
    <b v="0"/>
    <x v="38"/>
    <n v="332"/>
    <n v="58.18"/>
    <x v="1"/>
    <x v="38"/>
  </r>
  <r>
    <n v="3110"/>
    <s v="Hip Justice Catmunity Center"/>
    <s v="Cat People Unite! It's time we get a space of our own to relax, socialize and learn! Join the Catmunity!"/>
    <n v="2000"/>
    <n v="10"/>
    <x v="2"/>
    <x v="0"/>
    <s v="USD"/>
    <n v="1487465119"/>
    <n v="1484009119"/>
    <b v="0"/>
    <n v="1"/>
    <b v="0"/>
    <x v="38"/>
    <n v="1"/>
    <n v="10"/>
    <x v="1"/>
    <x v="38"/>
  </r>
  <r>
    <n v="3111"/>
    <s v="All Puppet Players Need a Home"/>
    <s v="Help All Puppet Players perform it's 2015 season in a beautiful 200 seat theater for an entire year."/>
    <n v="2000"/>
    <n v="5328"/>
    <x v="2"/>
    <x v="0"/>
    <s v="USD"/>
    <n v="1412432220"/>
    <n v="1409753820"/>
    <b v="0"/>
    <n v="76"/>
    <b v="0"/>
    <x v="38"/>
    <n v="266"/>
    <n v="70.11"/>
    <x v="1"/>
    <x v="38"/>
  </r>
  <r>
    <n v="3112"/>
    <s v="Kids Zone start up"/>
    <s v="Children only have a short period of time to live care free, play hard, get dirty, I want to help every child in my Town play everyday."/>
    <n v="2000"/>
    <n v="521"/>
    <x v="2"/>
    <x v="0"/>
    <s v="USD"/>
    <n v="1477968934"/>
    <n v="1472784934"/>
    <b v="0"/>
    <n v="9"/>
    <b v="0"/>
    <x v="38"/>
    <n v="26"/>
    <n v="57.89"/>
    <x v="1"/>
    <x v="38"/>
  </r>
  <r>
    <n v="3113"/>
    <s v="The Shamrock Drafthouse Theater"/>
    <s v="An arts and craft beer theater showcasing local talent, locally crafted beer and providing performance and rehearsal space."/>
    <n v="2000"/>
    <n v="4635"/>
    <x v="2"/>
    <x v="0"/>
    <s v="USD"/>
    <n v="1429291982"/>
    <n v="1426699982"/>
    <b v="0"/>
    <n v="37"/>
    <b v="0"/>
    <x v="38"/>
    <n v="23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2000"/>
    <n v="300"/>
    <x v="2"/>
    <x v="11"/>
    <s v="SEK"/>
    <n v="1465123427"/>
    <n v="1462531427"/>
    <b v="0"/>
    <n v="1"/>
    <b v="0"/>
    <x v="38"/>
    <n v="15"/>
    <n v="300"/>
    <x v="1"/>
    <x v="38"/>
  </r>
  <r>
    <n v="3116"/>
    <s v="CoreCon Asylum"/>
    <s v="Creating a consuite for CoreCon. A focus on the insanity of asylums and early medical practices from history."/>
    <n v="2000"/>
    <n v="430"/>
    <x v="2"/>
    <x v="0"/>
    <s v="USD"/>
    <n v="1427890925"/>
    <n v="1426681325"/>
    <b v="0"/>
    <n v="10"/>
    <b v="0"/>
    <x v="38"/>
    <n v="22"/>
    <n v="43"/>
    <x v="1"/>
    <x v="38"/>
  </r>
  <r>
    <n v="3117"/>
    <s v="Cowes and The Sea"/>
    <s v="Performing Arts workshops, for young people aged 5 -16, exploring how the sea has shaped Cowes as a settlement."/>
    <n v="2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2000"/>
    <n v="1550"/>
    <x v="2"/>
    <x v="11"/>
    <s v="SEK"/>
    <n v="1467473723"/>
    <n v="1465832123"/>
    <b v="0"/>
    <n v="2"/>
    <b v="0"/>
    <x v="38"/>
    <n v="7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2000"/>
    <n v="128"/>
    <x v="2"/>
    <x v="9"/>
    <s v="EUR"/>
    <n v="1462484196"/>
    <n v="1457303796"/>
    <b v="0"/>
    <n v="10"/>
    <b v="0"/>
    <x v="38"/>
    <n v="6"/>
    <n v="12.8"/>
    <x v="1"/>
    <x v="38"/>
  </r>
  <r>
    <n v="3121"/>
    <s v="Ant Farm Theatre Project (Canceled)"/>
    <s v="I going to build a theatre for a local ant farm so that Ants can put on their theatre productions."/>
    <n v="20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x v="38"/>
    <n v="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x v="0"/>
    <s v="USD"/>
    <n v="1468108198"/>
    <n v="1465516198"/>
    <b v="0"/>
    <n v="348"/>
    <b v="0"/>
    <x v="38"/>
    <n v="4260"/>
    <n v="244.8"/>
    <x v="1"/>
    <x v="38"/>
  </r>
  <r>
    <n v="3124"/>
    <s v="Theater &amp; Arts &amp; Day Care (Canceled)"/>
    <s v="A place where kids/ teens' dreams come true, and one finds there home without sparkly red shoes!"/>
    <n v="2000"/>
    <n v="26"/>
    <x v="1"/>
    <x v="0"/>
    <s v="USD"/>
    <n v="1422902601"/>
    <n v="1417718601"/>
    <b v="0"/>
    <n v="4"/>
    <b v="0"/>
    <x v="38"/>
    <n v="1"/>
    <n v="6.5"/>
    <x v="1"/>
    <x v="38"/>
  </r>
  <r>
    <n v="3125"/>
    <s v="N/A (Canceled)"/>
    <s v="N/A"/>
    <n v="2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x v="0"/>
    <s v="USD"/>
    <n v="1459121162"/>
    <n v="1456532762"/>
    <b v="0"/>
    <n v="17"/>
    <b v="0"/>
    <x v="38"/>
    <n v="5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x v="6"/>
    <n v="8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x v="6"/>
    <n v="19"/>
    <n v="93.75"/>
    <x v="1"/>
    <x v="6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x v="6"/>
    <n v="32"/>
    <n v="53.75"/>
    <x v="1"/>
    <x v="6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x v="6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x v="6"/>
    <n v="2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x v="6"/>
    <n v="1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6"/>
    <n v="8"/>
    <n v="23.14"/>
    <x v="1"/>
    <x v="6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x v="6"/>
    <n v="32"/>
    <n v="29.05"/>
    <x v="1"/>
    <x v="6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4"/>
    <s v="MXN"/>
    <n v="1490416380"/>
    <n v="1487485760"/>
    <b v="0"/>
    <n v="6"/>
    <b v="0"/>
    <x v="6"/>
    <n v="13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6"/>
    <s v="EUR"/>
    <n v="1491581703"/>
    <n v="1488993303"/>
    <b v="0"/>
    <n v="4"/>
    <b v="0"/>
    <x v="6"/>
    <n v="5"/>
    <n v="24"/>
    <x v="1"/>
    <x v="6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9"/>
    <s v="EUR"/>
    <n v="1492372800"/>
    <n v="1488823488"/>
    <b v="0"/>
    <n v="8"/>
    <b v="0"/>
    <x v="6"/>
    <n v="1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x v="6"/>
    <n v="377"/>
    <n v="251.33"/>
    <x v="1"/>
    <x v="6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2000"/>
    <n v="5250"/>
    <x v="3"/>
    <x v="14"/>
    <s v="MXN"/>
    <n v="1492356166"/>
    <n v="1488471766"/>
    <b v="0"/>
    <n v="12"/>
    <b v="0"/>
    <x v="6"/>
    <n v="263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x v="6"/>
    <n v="1175"/>
    <n v="110.35"/>
    <x v="1"/>
    <x v="6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x v="6"/>
    <n v="118"/>
    <n v="41.42"/>
    <x v="1"/>
    <x v="6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x v="6"/>
    <n v="65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x v="6"/>
    <n v="177"/>
    <n v="33.99"/>
    <x v="1"/>
    <x v="6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x v="6"/>
    <n v="176"/>
    <n v="103.35"/>
    <x v="1"/>
    <x v="6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x v="6"/>
    <n v="117"/>
    <n v="34.79"/>
    <x v="1"/>
    <x v="6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x v="6"/>
    <n v="503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x v="6"/>
    <n v="395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x v="6"/>
    <n v="47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x v="6"/>
    <n v="280"/>
    <n v="62.92"/>
    <x v="1"/>
    <x v="6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x v="6"/>
    <n v="202"/>
    <n v="98.54"/>
    <x v="1"/>
    <x v="6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x v="6"/>
    <n v="285"/>
    <n v="82.61"/>
    <x v="1"/>
    <x v="6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x v="6"/>
    <n v="100"/>
    <n v="38.5"/>
    <x v="1"/>
    <x v="6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x v="6"/>
    <n v="228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x v="6"/>
    <n v="254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x v="6"/>
    <n v="723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x v="6"/>
    <n v="13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x v="6"/>
    <n v="6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x v="6"/>
    <n v="2804"/>
    <n v="60.3"/>
    <x v="1"/>
    <x v="6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x v="6"/>
    <n v="174"/>
    <n v="63.36"/>
    <x v="1"/>
    <x v="6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x v="6"/>
    <n v="155"/>
    <n v="50.9"/>
    <x v="1"/>
    <x v="6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x v="6"/>
    <n v="41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x v="6"/>
    <n v="3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x v="6"/>
    <n v="515"/>
    <n v="139.19"/>
    <x v="1"/>
    <x v="6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x v="6"/>
    <n v="152"/>
    <n v="131.91"/>
    <x v="1"/>
    <x v="6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x v="6"/>
    <n v="274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x v="6"/>
    <n v="10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x v="6"/>
    <n v="14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x v="6"/>
    <n v="129"/>
    <n v="33.03"/>
    <x v="1"/>
    <x v="6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x v="6"/>
    <n v="240"/>
    <n v="77.34"/>
    <x v="1"/>
    <x v="6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x v="6"/>
    <n v="72"/>
    <n v="31.93"/>
    <x v="1"/>
    <x v="6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x v="6"/>
    <n v="27"/>
    <n v="36.33"/>
    <x v="1"/>
    <x v="6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x v="6"/>
    <n v="353"/>
    <n v="46.77"/>
    <x v="1"/>
    <x v="6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x v="6"/>
    <n v="136"/>
    <n v="40.07"/>
    <x v="1"/>
    <x v="6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x v="6"/>
    <n v="23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x v="6"/>
    <n v="50"/>
    <n v="41.67"/>
    <x v="1"/>
    <x v="6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x v="6"/>
    <n v="16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x v="6"/>
    <n v="89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x v="1"/>
    <s v="GBP"/>
    <n v="1433930302"/>
    <n v="1432115902"/>
    <b v="0"/>
    <n v="9"/>
    <b v="0"/>
    <x v="40"/>
    <n v="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x v="11"/>
    <s v="SEK"/>
    <n v="1432455532"/>
    <n v="1429863532"/>
    <b v="0"/>
    <n v="19"/>
    <b v="0"/>
    <x v="40"/>
    <n v="357"/>
    <n v="356.84"/>
    <x v="1"/>
    <x v="40"/>
  </r>
  <r>
    <n v="3190"/>
    <s v="Call It A Day Productions - THE LIFE"/>
    <s v="Call It A Day Productions is putting on their first full production in December and every little bit helps!"/>
    <n v="19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1900"/>
    <n v="151"/>
    <x v="2"/>
    <x v="0"/>
    <s v="USD"/>
    <n v="1471370869"/>
    <n v="1466186869"/>
    <b v="0"/>
    <n v="4"/>
    <b v="0"/>
    <x v="40"/>
    <n v="8"/>
    <n v="37.75"/>
    <x v="1"/>
    <x v="40"/>
  </r>
  <r>
    <n v="3192"/>
    <s v="Arts in Conflict"/>
    <s v="This project challenges social issues affecting young people in areas of deprivation within the Belfast area (Northern Ireland)."/>
    <n v="1897"/>
    <n v="102"/>
    <x v="2"/>
    <x v="1"/>
    <s v="GBP"/>
    <n v="1425160800"/>
    <n v="1421274859"/>
    <b v="0"/>
    <n v="8"/>
    <b v="0"/>
    <x v="40"/>
    <n v="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x v="1"/>
    <s v="GBP"/>
    <n v="1424474056"/>
    <n v="1420586056"/>
    <b v="0"/>
    <n v="24"/>
    <b v="0"/>
    <x v="40"/>
    <n v="3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1800"/>
    <n v="2070"/>
    <x v="2"/>
    <x v="0"/>
    <s v="USD"/>
    <n v="1423750542"/>
    <n v="1421158542"/>
    <b v="0"/>
    <n v="39"/>
    <b v="0"/>
    <x v="40"/>
    <n v="115"/>
    <n v="53.08"/>
    <x v="1"/>
    <x v="40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x v="40"/>
    <n v="100"/>
    <n v="300"/>
    <x v="1"/>
    <x v="40"/>
  </r>
  <r>
    <n v="3197"/>
    <s v="Mirror, mirror on the wall"/>
    <s v="This years most important stage project for young artists in our region. www.ungespor.no"/>
    <n v="1800"/>
    <n v="1145"/>
    <x v="2"/>
    <x v="10"/>
    <s v="NOK"/>
    <n v="1423050618"/>
    <n v="1420458618"/>
    <b v="0"/>
    <n v="4"/>
    <b v="0"/>
    <x v="40"/>
    <n v="6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x v="8"/>
    <s v="DKK"/>
    <n v="1424081477"/>
    <n v="1420798277"/>
    <b v="0"/>
    <n v="3"/>
    <b v="0"/>
    <x v="40"/>
    <n v="6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x v="0"/>
    <s v="USD"/>
    <n v="1410037200"/>
    <n v="1407435418"/>
    <b v="0"/>
    <n v="53"/>
    <b v="0"/>
    <x v="40"/>
    <n v="145"/>
    <n v="49.21"/>
    <x v="1"/>
    <x v="40"/>
  </r>
  <r>
    <n v="3200"/>
    <s v="ROAD TO THE KINGDOM"/>
    <s v="An extremely unique musical play with an exciting, fun filled, dramatic twist. You will discover what lies ahead on the Road to Kingdom"/>
    <n v="18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18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x v="0"/>
    <s v="USD"/>
    <n v="1450072740"/>
    <n v="1445027346"/>
    <b v="0"/>
    <n v="25"/>
    <b v="0"/>
    <x v="40"/>
    <n v="15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x v="0"/>
    <s v="USD"/>
    <n v="1443224622"/>
    <n v="1440632622"/>
    <b v="0"/>
    <n v="6"/>
    <b v="0"/>
    <x v="40"/>
    <n v="14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x v="1"/>
    <s v="GBP"/>
    <n v="1430470772"/>
    <n v="1427878772"/>
    <b v="0"/>
    <n v="12"/>
    <b v="0"/>
    <x v="40"/>
    <n v="1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x v="0"/>
    <s v="USD"/>
    <n v="1429767607"/>
    <n v="1424587207"/>
    <b v="0"/>
    <n v="36"/>
    <b v="0"/>
    <x v="40"/>
    <n v="1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x v="6"/>
    <n v="296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x v="6"/>
    <n v="648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x v="6"/>
    <n v="21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x v="6"/>
    <n v="1574"/>
    <n v="85.53"/>
    <x v="1"/>
    <x v="6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x v="6"/>
    <n v="28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x v="6"/>
    <n v="343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x v="6"/>
    <n v="7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x v="6"/>
    <n v="2066"/>
    <n v="262.11"/>
    <x v="1"/>
    <x v="6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x v="6"/>
    <n v="118"/>
    <n v="57.17"/>
    <x v="1"/>
    <x v="6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x v="6"/>
    <n v="30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x v="6"/>
    <n v="721"/>
    <n v="66.59"/>
    <x v="1"/>
    <x v="6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x v="6"/>
    <n v="1192"/>
    <n v="168.25"/>
    <x v="1"/>
    <x v="6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x v="6"/>
    <n v="91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x v="6"/>
    <n v="251"/>
    <n v="36.61"/>
    <x v="1"/>
    <x v="6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x v="6"/>
    <n v="189"/>
    <n v="37.14"/>
    <x v="1"/>
    <x v="6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x v="6"/>
    <n v="2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x v="6"/>
    <n v="191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x v="6"/>
    <n v="128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x v="6"/>
    <n v="78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x v="6"/>
    <n v="94"/>
    <n v="50"/>
    <x v="1"/>
    <x v="6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x v="6"/>
    <n v="448"/>
    <n v="193.62"/>
    <x v="1"/>
    <x v="6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x v="6"/>
    <n v="134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x v="6"/>
    <n v="17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x v="6"/>
    <n v="1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x v="6"/>
    <n v="84"/>
    <n v="50.46"/>
    <x v="1"/>
    <x v="6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x v="6"/>
    <n v="383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x v="6"/>
    <n v="25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x v="6"/>
    <n v="103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x v="6"/>
    <n v="1341"/>
    <n v="182.91"/>
    <x v="1"/>
    <x v="6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x v="6"/>
    <n v="2352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x v="6"/>
    <n v="21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x v="6"/>
    <n v="414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x v="6"/>
    <n v="2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x v="6"/>
    <n v="653"/>
    <n v="58.69"/>
    <x v="1"/>
    <x v="6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x v="6"/>
    <n v="84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x v="6"/>
    <n v="548"/>
    <n v="115.87"/>
    <x v="1"/>
    <x v="6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x v="6"/>
    <n v="110"/>
    <n v="23.87"/>
    <x v="1"/>
    <x v="6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x v="6"/>
    <n v="1460"/>
    <n v="81.13"/>
    <x v="1"/>
    <x v="6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x v="6"/>
    <n v="74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x v="6"/>
    <n v="176"/>
    <n v="46.43"/>
    <x v="1"/>
    <x v="6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x v="6"/>
    <n v="80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x v="6"/>
    <n v="38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x v="6"/>
    <n v="1693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x v="6"/>
    <n v="192"/>
    <n v="57.52"/>
    <x v="1"/>
    <x v="6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x v="6"/>
    <n v="135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x v="6"/>
    <n v="878"/>
    <n v="70.77"/>
    <x v="1"/>
    <x v="6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x v="6"/>
    <n v="3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x v="6"/>
    <n v="854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x v="6"/>
    <n v="142"/>
    <n v="51.85"/>
    <x v="1"/>
    <x v="6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x v="6"/>
    <n v="49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x v="6"/>
    <n v="1628"/>
    <n v="251.74"/>
    <x v="1"/>
    <x v="6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x v="6"/>
    <n v="36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x v="6"/>
    <n v="221"/>
    <n v="67.650000000000006"/>
    <x v="1"/>
    <x v="6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x v="6"/>
    <n v="838"/>
    <n v="93.81"/>
    <x v="1"/>
    <x v="6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x v="6"/>
    <n v="187"/>
    <n v="41.24"/>
    <x v="1"/>
    <x v="6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x v="6"/>
    <n v="172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7"/>
    <s v="EUR"/>
    <n v="1449162000"/>
    <n v="1446570315"/>
    <b v="1"/>
    <n v="63"/>
    <b v="1"/>
    <x v="6"/>
    <n v="295"/>
    <n v="70.290000000000006"/>
    <x v="1"/>
    <x v="6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x v="6"/>
    <n v="525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x v="6"/>
    <n v="10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x v="6"/>
    <n v="17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x v="6"/>
    <n v="54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x v="6"/>
    <n v="12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x v="6"/>
    <n v="1030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x v="6"/>
    <n v="286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x v="6"/>
    <n v="104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x v="6"/>
    <n v="12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1500"/>
    <n v="5258"/>
    <x v="0"/>
    <x v="5"/>
    <s v="CAD"/>
    <n v="1459483140"/>
    <n v="1456526879"/>
    <b v="1"/>
    <n v="100"/>
    <b v="1"/>
    <x v="6"/>
    <n v="35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x v="6"/>
    <n v="36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x v="6"/>
    <n v="172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x v="6"/>
    <n v="44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x v="6"/>
    <n v="13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x v="6"/>
    <n v="405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x v="6"/>
    <n v="212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x v="6"/>
    <n v="56"/>
    <n v="17.829999999999998"/>
    <x v="1"/>
    <x v="6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x v="6"/>
    <n v="203"/>
    <n v="203.2"/>
    <x v="1"/>
    <x v="6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x v="6"/>
    <n v="374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x v="6"/>
    <n v="1018"/>
    <n v="125.12"/>
    <x v="1"/>
    <x v="6"/>
  </r>
  <r>
    <n v="3287"/>
    <s v="Three Things: Stories About Life"/>
    <s v="An inspirational one-man play about crisis, community, and the search for wholeness."/>
    <n v="1500"/>
    <n v="2500"/>
    <x v="0"/>
    <x v="5"/>
    <s v="CAD"/>
    <n v="1448733628"/>
    <n v="1446573628"/>
    <b v="0"/>
    <n v="34"/>
    <b v="1"/>
    <x v="6"/>
    <n v="167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x v="6"/>
    <n v="66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x v="6"/>
    <n v="4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x v="6"/>
    <n v="16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x v="6"/>
    <n v="38"/>
    <n v="40.71"/>
    <x v="1"/>
    <x v="6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x v="6"/>
    <n v="1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4"/>
    <s v="NZD"/>
    <n v="1488622352"/>
    <n v="1486030352"/>
    <b v="0"/>
    <n v="91"/>
    <b v="1"/>
    <x v="6"/>
    <n v="51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x v="6"/>
    <n v="47"/>
    <n v="29.58"/>
    <x v="1"/>
    <x v="6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x v="6"/>
    <n v="48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x v="6"/>
    <n v="36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x v="6"/>
    <n v="678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x v="6"/>
    <n v="232"/>
    <n v="55.33"/>
    <x v="1"/>
    <x v="6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x v="6"/>
    <n v="27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x v="6"/>
    <n v="267"/>
    <n v="57.2"/>
    <x v="1"/>
    <x v="6"/>
  </r>
  <r>
    <n v="3302"/>
    <s v="El muro de BorÃ­s KiÃ©n"/>
    <s v="FilosofÃ­a de los anÃ³nimos"/>
    <n v="1500"/>
    <n v="8685"/>
    <x v="0"/>
    <x v="3"/>
    <s v="EUR"/>
    <n v="1481099176"/>
    <n v="1478507176"/>
    <b v="0"/>
    <n v="50"/>
    <b v="1"/>
    <x v="6"/>
    <n v="579"/>
    <n v="173.7"/>
    <x v="1"/>
    <x v="6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x v="6"/>
    <n v="139"/>
    <n v="59.6"/>
    <x v="1"/>
    <x v="6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x v="6"/>
    <n v="104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x v="6"/>
    <n v="27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x v="6"/>
    <n v="71"/>
    <n v="53.34"/>
    <x v="1"/>
    <x v="6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x v="6"/>
    <n v="285"/>
    <n v="75.09"/>
    <x v="1"/>
    <x v="6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x v="6"/>
    <n v="37"/>
    <n v="18"/>
    <x v="1"/>
    <x v="6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x v="6"/>
    <n v="43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x v="6"/>
    <n v="183"/>
    <n v="61.02"/>
    <x v="1"/>
    <x v="6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x v="6"/>
    <n v="167"/>
    <n v="61"/>
    <x v="1"/>
    <x v="6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x v="6"/>
    <n v="155"/>
    <n v="80.03"/>
    <x v="1"/>
    <x v="6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x v="6"/>
    <n v="11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x v="6"/>
    <n v="293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x v="6"/>
    <n v="783"/>
    <n v="93.98"/>
    <x v="1"/>
    <x v="6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x v="6"/>
    <n v="74"/>
    <n v="61.94"/>
    <x v="1"/>
    <x v="6"/>
  </r>
  <r>
    <n v="3318"/>
    <s v="ROOMIES - Atlantic Canada Tour 2016-17"/>
    <s v="Help us strengthen and inspire disability arts in Atlantic Canada"/>
    <n v="1500"/>
    <n v="2512"/>
    <x v="0"/>
    <x v="5"/>
    <s v="CAD"/>
    <n v="1460341800"/>
    <n v="1456902893"/>
    <b v="0"/>
    <n v="32"/>
    <b v="1"/>
    <x v="6"/>
    <n v="167"/>
    <n v="78.5"/>
    <x v="1"/>
    <x v="6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x v="6"/>
    <n v="36"/>
    <n v="33.75"/>
    <x v="1"/>
    <x v="6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x v="6"/>
    <n v="168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x v="6"/>
    <n v="36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x v="6"/>
    <n v="223"/>
    <n v="145.65"/>
    <x v="1"/>
    <x v="6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x v="6"/>
    <n v="84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x v="6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x v="6"/>
    <n v="54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x v="6"/>
    <n v="54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x v="6"/>
    <n v="176"/>
    <n v="292.77999999999997"/>
    <x v="1"/>
    <x v="6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x v="6"/>
    <n v="7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x v="6"/>
    <n v="348"/>
    <n v="80.400000000000006"/>
    <x v="1"/>
    <x v="6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x v="6"/>
    <n v="4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x v="6"/>
    <n v="244"/>
    <n v="32.97"/>
    <x v="1"/>
    <x v="6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x v="6"/>
    <n v="358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x v="6"/>
    <n v="334"/>
    <n v="79.62"/>
    <x v="1"/>
    <x v="6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x v="6"/>
    <n v="17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x v="6"/>
    <n v="184"/>
    <n v="81.03"/>
    <x v="1"/>
    <x v="6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x v="6"/>
    <n v="1022"/>
    <n v="136.85"/>
    <x v="1"/>
    <x v="6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x v="6"/>
    <n v="557"/>
    <n v="177.62"/>
    <x v="1"/>
    <x v="6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x v="6"/>
    <n v="276"/>
    <n v="109.08"/>
    <x v="1"/>
    <x v="6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x v="6"/>
    <n v="223"/>
    <n v="119.64"/>
    <x v="1"/>
    <x v="6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x v="6"/>
    <n v="407"/>
    <n v="78.209999999999994"/>
    <x v="1"/>
    <x v="6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x v="6"/>
    <n v="80"/>
    <n v="52.17"/>
    <x v="1"/>
    <x v="6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x v="6"/>
    <n v="30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x v="6"/>
    <n v="4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x v="6"/>
    <n v="159"/>
    <n v="108.59"/>
    <x v="1"/>
    <x v="6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x v="6"/>
    <n v="36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x v="6"/>
    <n v="102"/>
    <n v="109.57"/>
    <x v="1"/>
    <x v="6"/>
  </r>
  <r>
    <n v="3350"/>
    <s v="Visions"/>
    <s v="Nora Wageners TheaterstÃ¼ck lÃ¤dt den Zuschauer ein auf eine teils lustige, teils dÃ¼stere Reise ins Wohnzimmer der jungen, arbeitslosen K"/>
    <n v="1500"/>
    <n v="3655"/>
    <x v="0"/>
    <x v="19"/>
    <s v="EUR"/>
    <n v="1448838000"/>
    <n v="1445791811"/>
    <b v="0"/>
    <n v="51"/>
    <b v="1"/>
    <x v="6"/>
    <n v="24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x v="6"/>
    <n v="33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x v="6"/>
    <n v="358"/>
    <n v="76.8"/>
    <x v="1"/>
    <x v="6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x v="6"/>
    <n v="105"/>
    <n v="35.799999999999997"/>
    <x v="1"/>
    <x v="6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x v="6"/>
    <n v="204"/>
    <n v="55.6"/>
    <x v="1"/>
    <x v="6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x v="6"/>
    <n v="14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x v="6"/>
    <n v="135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x v="6"/>
    <n v="687"/>
    <n v="63.57"/>
    <x v="1"/>
    <x v="6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x v="6"/>
    <n v="283"/>
    <n v="184.78"/>
    <x v="1"/>
    <x v="6"/>
  </r>
  <r>
    <n v="3360"/>
    <s v="Pretty Butch"/>
    <s v="World Premiere, an M1 Singapore Fringe Festival 2017 commission."/>
    <n v="1500"/>
    <n v="9124"/>
    <x v="0"/>
    <x v="20"/>
    <s v="SGD"/>
    <n v="1481731140"/>
    <n v="1479866343"/>
    <b v="0"/>
    <n v="72"/>
    <b v="1"/>
    <x v="6"/>
    <n v="60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x v="6"/>
    <n v="378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x v="6"/>
    <n v="7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x v="6"/>
    <n v="524"/>
    <n v="302.31"/>
    <x v="1"/>
    <x v="6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x v="6"/>
    <n v="21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x v="6"/>
    <n v="17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x v="6"/>
    <n v="74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x v="6"/>
    <n v="59"/>
    <n v="29.67"/>
    <x v="1"/>
    <x v="6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x v="6"/>
    <n v="70"/>
    <n v="45.48"/>
    <x v="1"/>
    <x v="6"/>
  </r>
  <r>
    <n v="3369"/>
    <s v="The Collector, a play by Daniel Wade"/>
    <s v="How far would you go for revenge? The Collector is a dark thriller of regret, retribution and broken masculinity."/>
    <n v="1500"/>
    <n v="5195"/>
    <x v="0"/>
    <x v="17"/>
    <s v="EUR"/>
    <n v="1484441980"/>
    <n v="1479257980"/>
    <b v="0"/>
    <n v="54"/>
    <b v="1"/>
    <x v="6"/>
    <n v="34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x v="6"/>
    <n v="18"/>
    <n v="30.78"/>
    <x v="1"/>
    <x v="6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x v="6"/>
    <n v="6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x v="6"/>
    <n v="134"/>
    <n v="66.83"/>
    <x v="1"/>
    <x v="6"/>
  </r>
  <r>
    <n v="3374"/>
    <s v="HELP BUILD &quot;THE CASTLE&quot;"/>
    <s v="A rare  production of World acclaimed playwright Howard Barker's groundbreaking &amp; provocative 'The Castle'."/>
    <n v="1500"/>
    <n v="3730"/>
    <x v="0"/>
    <x v="5"/>
    <s v="CAD"/>
    <n v="1446053616"/>
    <n v="1443461616"/>
    <b v="0"/>
    <n v="52"/>
    <b v="1"/>
    <x v="6"/>
    <n v="249"/>
    <n v="71.73"/>
    <x v="1"/>
    <x v="6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x v="6"/>
    <n v="200"/>
    <n v="176.47"/>
    <x v="1"/>
    <x v="6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x v="6"/>
    <n v="552"/>
    <n v="421.11"/>
    <x v="1"/>
    <x v="6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x v="6"/>
    <n v="577"/>
    <n v="104.99"/>
    <x v="1"/>
    <x v="6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x v="6"/>
    <n v="42"/>
    <n v="28.19"/>
    <x v="1"/>
    <x v="6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x v="6"/>
    <n v="148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x v="6"/>
    <n v="22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x v="6"/>
    <n v="29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x v="6"/>
    <n v="25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x v="6"/>
    <n v="145"/>
    <n v="65.17"/>
    <x v="1"/>
    <x v="6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x v="6"/>
    <n v="452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x v="6"/>
    <n v="154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x v="6"/>
    <n v="16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x v="6"/>
    <n v="270"/>
    <n v="100.17"/>
    <x v="1"/>
    <x v="6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x v="6"/>
    <n v="120"/>
    <n v="34.6"/>
    <x v="1"/>
    <x v="6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x v="6"/>
    <n v="88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x v="6"/>
    <n v="118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x v="6"/>
    <n v="86"/>
    <n v="61.94"/>
    <x v="1"/>
    <x v="6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x v="6"/>
    <n v="38"/>
    <n v="41.67"/>
    <x v="1"/>
    <x v="6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x v="6"/>
    <n v="127"/>
    <n v="36.07"/>
    <x v="1"/>
    <x v="6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x v="6"/>
    <n v="63"/>
    <n v="29"/>
    <x v="1"/>
    <x v="6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x v="6"/>
    <n v="74"/>
    <n v="24.21"/>
    <x v="1"/>
    <x v="6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x v="6"/>
    <n v="125"/>
    <n v="55.89"/>
    <x v="1"/>
    <x v="6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x v="6"/>
    <n v="2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x v="6"/>
    <n v="355"/>
    <n v="68.349999999999994"/>
    <x v="1"/>
    <x v="6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x v="6"/>
    <n v="100"/>
    <n v="27.07"/>
    <x v="1"/>
    <x v="6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x v="6"/>
    <n v="80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x v="6"/>
    <n v="23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x v="6"/>
    <n v="131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x v="6"/>
    <n v="16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x v="6"/>
    <n v="5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x v="6"/>
    <n v="40"/>
    <n v="28.32"/>
    <x v="1"/>
    <x v="6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x v="6"/>
    <n v="836"/>
    <n v="110.23"/>
    <x v="1"/>
    <x v="6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x v="6"/>
    <n v="179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x v="6"/>
    <n v="88"/>
    <n v="58.61"/>
    <x v="1"/>
    <x v="6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x v="6"/>
    <n v="52"/>
    <n v="29.43"/>
    <x v="1"/>
    <x v="6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x v="6"/>
    <n v="27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x v="6"/>
    <n v="1295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x v="6"/>
    <n v="25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x v="6"/>
    <n v="54"/>
    <n v="46.43"/>
    <x v="1"/>
    <x v="6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x v="6"/>
    <n v="259"/>
    <n v="70.569999999999993"/>
    <x v="1"/>
    <x v="6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x v="6"/>
    <n v="17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x v="6"/>
    <n v="399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x v="6"/>
    <n v="14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x v="6"/>
    <n v="336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7"/>
    <s v="EUR"/>
    <n v="1459978200"/>
    <n v="1458416585"/>
    <b v="0"/>
    <n v="46"/>
    <b v="1"/>
    <x v="6"/>
    <n v="244"/>
    <n v="63.7"/>
    <x v="1"/>
    <x v="6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x v="6"/>
    <n v="8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x v="6"/>
    <n v="843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x v="6"/>
    <n v="273"/>
    <n v="71.150000000000006"/>
    <x v="1"/>
    <x v="6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x v="6"/>
    <n v="2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x v="6"/>
    <n v="518"/>
    <n v="81.78"/>
    <x v="1"/>
    <x v="6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x v="6"/>
    <n v="2574"/>
    <n v="297.02999999999997"/>
    <x v="1"/>
    <x v="6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x v="6"/>
    <n v="338"/>
    <n v="46.61"/>
    <x v="1"/>
    <x v="6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x v="6"/>
    <n v="125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x v="6"/>
    <n v="17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x v="6"/>
    <n v="16"/>
    <n v="16.25"/>
    <x v="1"/>
    <x v="6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x v="6"/>
    <n v="18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x v="6"/>
    <n v="167"/>
    <n v="95.24"/>
    <x v="1"/>
    <x v="6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x v="6"/>
    <n v="183"/>
    <n v="52.21"/>
    <x v="1"/>
    <x v="6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x v="6"/>
    <n v="794"/>
    <n v="134.15"/>
    <x v="1"/>
    <x v="6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x v="6"/>
    <n v="880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x v="6"/>
    <n v="93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x v="6"/>
    <n v="44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x v="6"/>
    <n v="253"/>
    <n v="84.17"/>
    <x v="1"/>
    <x v="6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x v="6"/>
    <n v="217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x v="6"/>
    <n v="438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x v="6"/>
    <n v="214"/>
    <n v="59.65"/>
    <x v="1"/>
    <x v="6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x v="6"/>
    <n v="2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x v="6"/>
    <n v="1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2"/>
    <s v="AUD"/>
    <n v="1465394340"/>
    <n v="1464677986"/>
    <b v="0"/>
    <n v="20"/>
    <b v="1"/>
    <x v="6"/>
    <n v="72"/>
    <n v="43.35"/>
    <x v="1"/>
    <x v="6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x v="6"/>
    <n v="167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x v="6"/>
    <n v="94"/>
    <n v="43.28"/>
    <x v="1"/>
    <x v="6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x v="6"/>
    <n v="94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x v="6"/>
    <n v="208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x v="6"/>
    <n v="124"/>
    <n v="68.25"/>
    <x v="1"/>
    <x v="6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x v="6"/>
    <n v="69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x v="6"/>
    <n v="60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x v="6"/>
    <n v="139"/>
    <n v="41.41"/>
    <x v="1"/>
    <x v="6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x v="6"/>
    <n v="3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x v="6"/>
    <n v="64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x v="6"/>
    <n v="915"/>
    <n v="145.87"/>
    <x v="1"/>
    <x v="6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x v="6"/>
    <n v="522"/>
    <n v="358.69"/>
    <x v="1"/>
    <x v="6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x v="6"/>
    <n v="255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x v="6"/>
    <n v="11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x v="6"/>
    <n v="57"/>
    <n v="17.53"/>
    <x v="1"/>
    <x v="6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x v="6"/>
    <n v="8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x v="6"/>
    <n v="66"/>
    <n v="57.92"/>
    <x v="1"/>
    <x v="6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x v="6"/>
    <n v="48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5"/>
    <s v="CAD"/>
    <n v="1476158340"/>
    <n v="1472594585"/>
    <b v="0"/>
    <n v="114"/>
    <b v="1"/>
    <x v="6"/>
    <n v="1024"/>
    <n v="90.68"/>
    <x v="1"/>
    <x v="6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x v="6"/>
    <n v="51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x v="6"/>
    <n v="206"/>
    <n v="57.22"/>
    <x v="1"/>
    <x v="6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x v="6"/>
    <n v="445"/>
    <n v="72.95"/>
    <x v="1"/>
    <x v="6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x v="6"/>
    <n v="303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x v="6"/>
    <n v="121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x v="6"/>
    <n v="318"/>
    <n v="50.4"/>
    <x v="1"/>
    <x v="6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x v="6"/>
    <n v="38"/>
    <n v="41.67"/>
    <x v="1"/>
    <x v="6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x v="6"/>
    <n v="107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x v="6"/>
    <n v="204"/>
    <n v="88.74"/>
    <x v="1"/>
    <x v="6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x v="6"/>
    <n v="490"/>
    <n v="148.47999999999999"/>
    <x v="1"/>
    <x v="6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x v="6"/>
    <n v="202"/>
    <n v="51.79"/>
    <x v="1"/>
    <x v="6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x v="6"/>
    <n v="3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x v="6"/>
    <n v="31"/>
    <n v="52"/>
    <x v="1"/>
    <x v="6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x v="6"/>
    <n v="208"/>
    <n v="53.23"/>
    <x v="1"/>
    <x v="6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x v="6"/>
    <n v="226"/>
    <n v="39.6"/>
    <x v="1"/>
    <x v="6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x v="6"/>
    <n v="192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x v="6"/>
    <n v="214"/>
    <n v="164.62"/>
    <x v="1"/>
    <x v="6"/>
  </r>
  <r>
    <n v="3481"/>
    <s v="FIX THE FITZ"/>
    <s v="One of Australia's greatest theatres needs your help. Please help us refurnish, fit out and restore this legendary storytelling venue."/>
    <n v="1000"/>
    <n v="11880"/>
    <x v="0"/>
    <x v="2"/>
    <s v="AUD"/>
    <n v="1420178188"/>
    <n v="1418709388"/>
    <b v="0"/>
    <n v="95"/>
    <b v="1"/>
    <x v="6"/>
    <n v="1188"/>
    <n v="125.05"/>
    <x v="1"/>
    <x v="6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x v="6"/>
    <n v="415"/>
    <n v="51.88"/>
    <x v="1"/>
    <x v="6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x v="6"/>
    <n v="53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x v="6"/>
    <n v="28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x v="6"/>
    <n v="16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x v="6"/>
    <n v="466"/>
    <n v="83.14"/>
    <x v="1"/>
    <x v="6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x v="6"/>
    <n v="25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x v="6"/>
    <n v="364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x v="6"/>
    <n v="564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x v="6"/>
    <n v="7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x v="6"/>
    <n v="400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x v="6"/>
    <n v="15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x v="6"/>
    <n v="4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5"/>
    <s v="CAD"/>
    <n v="1414862280"/>
    <n v="1412360309"/>
    <b v="0"/>
    <n v="72"/>
    <b v="1"/>
    <x v="6"/>
    <n v="53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x v="6"/>
    <n v="373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x v="6"/>
    <n v="16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5"/>
    <s v="CAD"/>
    <n v="1464471840"/>
    <n v="1459309704"/>
    <b v="0"/>
    <n v="42"/>
    <b v="1"/>
    <x v="6"/>
    <n v="169"/>
    <n v="40.24"/>
    <x v="1"/>
    <x v="6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x v="6"/>
    <n v="211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x v="6"/>
    <n v="151"/>
    <n v="35.950000000000003"/>
    <x v="1"/>
    <x v="6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x v="6"/>
    <n v="422"/>
    <n v="136"/>
    <x v="1"/>
    <x v="6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x v="6"/>
    <n v="26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x v="6"/>
    <n v="259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x v="6"/>
    <n v="305"/>
    <n v="105"/>
    <x v="1"/>
    <x v="6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x v="6"/>
    <n v="1044"/>
    <n v="145"/>
    <x v="1"/>
    <x v="6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x v="6"/>
    <n v="1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x v="6"/>
    <n v="31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x v="6"/>
    <n v="91"/>
    <n v="60.33"/>
    <x v="1"/>
    <x v="6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x v="6"/>
    <n v="15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x v="6"/>
    <n v="332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x v="6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x v="6"/>
    <n v="308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x v="6"/>
    <n v="250"/>
    <n v="227.27"/>
    <x v="1"/>
    <x v="6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x v="6"/>
    <n v="400"/>
    <n v="307.69"/>
    <x v="1"/>
    <x v="6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x v="6"/>
    <n v="165"/>
    <n v="50.02"/>
    <x v="1"/>
    <x v="6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x v="6"/>
    <n v="203"/>
    <n v="72.39"/>
    <x v="1"/>
    <x v="6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x v="6"/>
    <n v="202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x v="6"/>
    <n v="5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x v="6"/>
    <n v="140"/>
    <n v="41.03"/>
    <x v="1"/>
    <x v="6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x v="6"/>
    <n v="455"/>
    <n v="56.83"/>
    <x v="1"/>
    <x v="6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x v="6"/>
    <n v="101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x v="6"/>
    <n v="53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x v="6"/>
    <n v="33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x v="6"/>
    <n v="70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x v="6"/>
    <n v="16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x v="6"/>
    <n v="6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x v="6"/>
    <n v="27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x v="6"/>
    <n v="11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x v="6"/>
    <n v="63"/>
    <n v="78.88"/>
    <x v="1"/>
    <x v="6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x v="6"/>
    <n v="781"/>
    <n v="38.28"/>
    <x v="1"/>
    <x v="6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x v="6"/>
    <n v="20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x v="6"/>
    <n v="2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5"/>
    <s v="CAD"/>
    <n v="1416211140"/>
    <n v="1413016216"/>
    <b v="0"/>
    <n v="28"/>
    <b v="1"/>
    <x v="6"/>
    <n v="12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x v="6"/>
    <n v="257"/>
    <n v="30.95"/>
    <x v="1"/>
    <x v="6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x v="6"/>
    <n v="7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x v="6"/>
    <n v="37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x v="6"/>
    <n v="126"/>
    <n v="39.380000000000003"/>
    <x v="1"/>
    <x v="6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x v="6"/>
    <n v="56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12"/>
    <s v="EUR"/>
    <n v="1435255659"/>
    <n v="1432663659"/>
    <b v="0"/>
    <n v="29"/>
    <b v="1"/>
    <x v="6"/>
    <n v="157"/>
    <n v="54.14"/>
    <x v="1"/>
    <x v="6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x v="6"/>
    <n v="25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x v="6"/>
    <n v="25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x v="6"/>
    <n v="11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x v="6"/>
    <n v="4004"/>
    <n v="119.18"/>
    <x v="1"/>
    <x v="6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x v="6"/>
    <n v="214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x v="6"/>
    <n v="26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x v="6"/>
    <n v="15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x v="6"/>
    <n v="77"/>
    <n v="38.65"/>
    <x v="1"/>
    <x v="6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x v="6"/>
    <n v="585"/>
    <n v="56.2"/>
    <x v="1"/>
    <x v="6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x v="6"/>
    <n v="567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13"/>
    <s v="EUR"/>
    <n v="1479382594"/>
    <n v="1476786994"/>
    <b v="0"/>
    <n v="14"/>
    <b v="1"/>
    <x v="6"/>
    <n v="240"/>
    <n v="171.43"/>
    <x v="1"/>
    <x v="6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x v="6"/>
    <n v="22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x v="6"/>
    <n v="100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x v="6"/>
    <n v="50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5"/>
    <s v="CAD"/>
    <n v="1432694700"/>
    <n v="1429651266"/>
    <b v="0"/>
    <n v="74"/>
    <b v="1"/>
    <x v="6"/>
    <n v="347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x v="6"/>
    <n v="256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x v="6"/>
    <n v="47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x v="6"/>
    <n v="53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x v="6"/>
    <n v="118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x v="6"/>
    <n v="210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x v="6"/>
    <n v="502"/>
    <n v="122.54"/>
    <x v="1"/>
    <x v="6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x v="6"/>
    <n v="229"/>
    <n v="87.96"/>
    <x v="1"/>
    <x v="6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x v="6"/>
    <n v="183"/>
    <n v="73.239999999999995"/>
    <x v="1"/>
    <x v="6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x v="6"/>
    <n v="50"/>
    <n v="55.56"/>
    <x v="1"/>
    <x v="6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x v="6"/>
    <n v="30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x v="6"/>
    <n v="61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x v="6"/>
    <n v="1013"/>
    <n v="99.34"/>
    <x v="1"/>
    <x v="6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x v="6"/>
    <n v="10"/>
    <n v="20"/>
    <x v="1"/>
    <x v="6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x v="6"/>
    <n v="78"/>
    <n v="28.89"/>
    <x v="1"/>
    <x v="6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x v="6"/>
    <n v="15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x v="6"/>
    <n v="50"/>
    <n v="35.71"/>
    <x v="1"/>
    <x v="6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x v="6"/>
    <n v="103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x v="6"/>
    <n v="15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x v="6"/>
    <n v="32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x v="6"/>
    <n v="347"/>
    <n v="30.94"/>
    <x v="1"/>
    <x v="6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x v="6"/>
    <n v="405"/>
    <n v="176.09"/>
    <x v="1"/>
    <x v="6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x v="6"/>
    <n v="82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x v="6"/>
    <n v="63"/>
    <n v="22.61"/>
    <x v="1"/>
    <x v="6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x v="6"/>
    <n v="20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x v="6"/>
    <n v="510"/>
    <n v="82.26"/>
    <x v="1"/>
    <x v="6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x v="6"/>
    <n v="5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x v="6"/>
    <n v="123"/>
    <n v="68.06"/>
    <x v="1"/>
    <x v="6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x v="6"/>
    <n v="25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x v="6"/>
    <n v="332"/>
    <n v="77.19"/>
    <x v="1"/>
    <x v="6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x v="6"/>
    <n v="202"/>
    <n v="55.97"/>
    <x v="1"/>
    <x v="6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x v="6"/>
    <n v="308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5"/>
    <s v="CAD"/>
    <n v="1409072982"/>
    <n v="1407258582"/>
    <b v="0"/>
    <n v="15"/>
    <b v="1"/>
    <x v="6"/>
    <n v="119"/>
    <n v="79"/>
    <x v="1"/>
    <x v="6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x v="6"/>
    <n v="257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x v="6"/>
    <n v="101"/>
    <n v="59.41"/>
    <x v="1"/>
    <x v="6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6"/>
    <n v="1"/>
    <n v="3.25"/>
    <x v="1"/>
    <x v="6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x v="6"/>
    <n v="209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x v="6"/>
    <n v="4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x v="6"/>
    <n v="25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x v="6"/>
    <n v="33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x v="6"/>
    <n v="46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x v="6"/>
    <n v="391"/>
    <n v="61.06"/>
    <x v="1"/>
    <x v="6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x v="6"/>
    <n v="58"/>
    <n v="29"/>
    <x v="1"/>
    <x v="6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x v="6"/>
    <n v="8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x v="6"/>
    <n v="30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x v="6"/>
    <n v="340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5"/>
    <s v="CAD"/>
    <n v="1402334811"/>
    <n v="1401470811"/>
    <b v="0"/>
    <n v="57"/>
    <b v="1"/>
    <x v="6"/>
    <n v="722"/>
    <n v="126.67"/>
    <x v="1"/>
    <x v="6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x v="6"/>
    <n v="125"/>
    <n v="62.5"/>
    <x v="1"/>
    <x v="6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x v="6"/>
    <n v="252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x v="6"/>
    <n v="26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x v="6"/>
    <n v="312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x v="6"/>
    <n v="88"/>
    <n v="17.25"/>
    <x v="1"/>
    <x v="6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x v="6"/>
    <n v="202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x v="6"/>
    <n v="1105"/>
    <n v="56.07"/>
    <x v="1"/>
    <x v="6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x v="6"/>
    <n v="329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x v="6"/>
    <n v="30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x v="6"/>
    <n v="31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x v="6"/>
    <n v="308"/>
    <n v="39.49"/>
    <x v="1"/>
    <x v="6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x v="6"/>
    <n v="407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x v="6"/>
    <n v="2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1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x v="0"/>
    <s v="USD"/>
    <n v="1411444740"/>
    <n v="1409335497"/>
    <b v="0"/>
    <n v="59"/>
    <b v="0"/>
    <x v="40"/>
    <n v="87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x v="1"/>
    <s v="GBP"/>
    <n v="1416781749"/>
    <n v="1415053749"/>
    <b v="0"/>
    <n v="1"/>
    <b v="0"/>
    <x v="40"/>
    <n v="10"/>
    <n v="100"/>
    <x v="1"/>
    <x v="40"/>
  </r>
  <r>
    <n v="3633"/>
    <s v="SMOKEY AND THE BANDIT: THE MUSICAL"/>
    <s v="SMOKEY AND THE BANDIT: THE MUSICAL_x000a_The classic film, characters and music you love, on stage, LIVE!"/>
    <n v="1000"/>
    <n v="1762"/>
    <x v="2"/>
    <x v="0"/>
    <s v="USD"/>
    <n v="1479517200"/>
    <n v="1475765867"/>
    <b v="0"/>
    <n v="31"/>
    <b v="0"/>
    <x v="40"/>
    <n v="17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1000"/>
    <n v="3185"/>
    <x v="2"/>
    <x v="5"/>
    <s v="CAD"/>
    <n v="1484366340"/>
    <n v="1480219174"/>
    <b v="0"/>
    <n v="18"/>
    <b v="0"/>
    <x v="40"/>
    <n v="319"/>
    <n v="176.94"/>
    <x v="1"/>
    <x v="40"/>
  </r>
  <r>
    <n v="3635"/>
    <s v="Mary's Son"/>
    <s v="Mary's Son is a pop opera about Jesus and the hope he brings to all people."/>
    <n v="1000"/>
    <n v="1276"/>
    <x v="2"/>
    <x v="0"/>
    <s v="USD"/>
    <n v="1461186676"/>
    <n v="1458594676"/>
    <b v="0"/>
    <n v="10"/>
    <b v="0"/>
    <x v="40"/>
    <n v="128"/>
    <n v="127.6"/>
    <x v="1"/>
    <x v="40"/>
  </r>
  <r>
    <n v="3636"/>
    <s v="The Brother's of B-Block"/>
    <s v="The Brotherâ€™s of B-block is a musical play. A new take on &quot;OZ&quot; _x000a_The Wizard of OZ meets HBO's OZ."/>
    <n v="1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1000"/>
    <n v="926"/>
    <x v="2"/>
    <x v="0"/>
    <s v="USD"/>
    <n v="1420130935"/>
    <n v="1417538935"/>
    <b v="0"/>
    <n v="14"/>
    <b v="0"/>
    <x v="40"/>
    <n v="93"/>
    <n v="66.14"/>
    <x v="1"/>
    <x v="40"/>
  </r>
  <r>
    <n v="3638"/>
    <s v="Project Hedwig and the Angry Inch"/>
    <s v="A rock and roll journey that explores love, loss, redemption, duality and ascension."/>
    <n v="1000"/>
    <n v="216"/>
    <x v="2"/>
    <x v="5"/>
    <s v="CAD"/>
    <n v="1429456132"/>
    <n v="1424275732"/>
    <b v="0"/>
    <n v="2"/>
    <b v="0"/>
    <x v="40"/>
    <n v="22"/>
    <n v="108"/>
    <x v="1"/>
    <x v="40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10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1000"/>
    <n v="821"/>
    <x v="2"/>
    <x v="0"/>
    <s v="USD"/>
    <n v="1457413140"/>
    <n v="1454996887"/>
    <b v="0"/>
    <n v="12"/>
    <b v="0"/>
    <x v="40"/>
    <n v="8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"/>
    <n v="481"/>
    <x v="2"/>
    <x v="0"/>
    <s v="USD"/>
    <n v="1434497400"/>
    <n v="1431770802"/>
    <b v="0"/>
    <n v="8"/>
    <b v="0"/>
    <x v="40"/>
    <n v="48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x v="1"/>
    <s v="GBP"/>
    <n v="1475258327"/>
    <n v="1471370327"/>
    <b v="0"/>
    <n v="2"/>
    <b v="0"/>
    <x v="40"/>
    <n v="3"/>
    <n v="15"/>
    <x v="1"/>
    <x v="40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x v="6"/>
    <n v="401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5"/>
    <s v="CAD"/>
    <n v="1402938394"/>
    <n v="1400691994"/>
    <b v="0"/>
    <n v="8"/>
    <b v="1"/>
    <x v="6"/>
    <n v="78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x v="6"/>
    <n v="5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x v="6"/>
    <n v="52"/>
    <n v="57.78"/>
    <x v="1"/>
    <x v="6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5"/>
    <s v="CAD"/>
    <n v="1472097540"/>
    <n v="1471188502"/>
    <b v="0"/>
    <n v="17"/>
    <b v="1"/>
    <x v="6"/>
    <n v="75"/>
    <n v="44.24"/>
    <x v="1"/>
    <x v="6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x v="6"/>
    <n v="2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x v="6"/>
    <n v="262"/>
    <n v="68.84"/>
    <x v="1"/>
    <x v="6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x v="6"/>
    <n v="594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6"/>
    <s v="CHF"/>
    <n v="1485989940"/>
    <n v="1483393836"/>
    <b v="0"/>
    <n v="46"/>
    <b v="1"/>
    <x v="6"/>
    <n v="55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8"/>
    <s v="DKK"/>
    <n v="1464817320"/>
    <n v="1462806419"/>
    <b v="0"/>
    <n v="20"/>
    <b v="1"/>
    <x v="6"/>
    <n v="238"/>
    <n v="110.75"/>
    <x v="1"/>
    <x v="6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x v="6"/>
    <n v="166"/>
    <n v="75.5"/>
    <x v="1"/>
    <x v="6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x v="6"/>
    <n v="340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x v="6"/>
    <n v="2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x v="6"/>
    <n v="37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5"/>
    <s v="CAD"/>
    <n v="1427775414"/>
    <n v="1425187014"/>
    <b v="0"/>
    <n v="40"/>
    <b v="1"/>
    <x v="6"/>
    <n v="9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x v="6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x v="6"/>
    <n v="97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6"/>
    <s v="EUR"/>
    <n v="1446062040"/>
    <n v="1445109822"/>
    <b v="0"/>
    <n v="14"/>
    <b v="1"/>
    <x v="6"/>
    <n v="79"/>
    <n v="51"/>
    <x v="1"/>
    <x v="6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x v="6"/>
    <n v="133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x v="6"/>
    <n v="34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x v="6"/>
    <n v="115"/>
    <n v="36.96"/>
    <x v="1"/>
    <x v="6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x v="6"/>
    <n v="154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x v="6"/>
    <n v="27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x v="6"/>
    <n v="41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x v="6"/>
    <n v="358"/>
    <n v="53.44"/>
    <x v="1"/>
    <x v="6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x v="6"/>
    <n v="5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12"/>
    <s v="EUR"/>
    <n v="1472936229"/>
    <n v="1467752229"/>
    <b v="0"/>
    <n v="31"/>
    <b v="1"/>
    <x v="6"/>
    <n v="529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x v="6"/>
    <n v="8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x v="6"/>
    <n v="121"/>
    <n v="64.38"/>
    <x v="1"/>
    <x v="6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x v="6"/>
    <n v="1453"/>
    <n v="62.05"/>
    <x v="1"/>
    <x v="6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x v="6"/>
    <n v="24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x v="6"/>
    <n v="26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x v="6"/>
    <n v="42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x v="6"/>
    <n v="14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x v="6"/>
    <n v="522"/>
    <n v="62.33"/>
    <x v="1"/>
    <x v="6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x v="6"/>
    <n v="485"/>
    <n v="58.79"/>
    <x v="1"/>
    <x v="6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x v="6"/>
    <n v="13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x v="6"/>
    <n v="661"/>
    <n v="41.94"/>
    <x v="1"/>
    <x v="6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x v="6"/>
    <n v="44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x v="6"/>
    <n v="627"/>
    <n v="200.49"/>
    <x v="1"/>
    <x v="6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x v="6"/>
    <n v="409"/>
    <n v="83.97"/>
    <x v="1"/>
    <x v="6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x v="6"/>
    <n v="444"/>
    <n v="57.26"/>
    <x v="1"/>
    <x v="6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x v="6"/>
    <n v="225"/>
    <n v="58.06"/>
    <x v="1"/>
    <x v="6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x v="6"/>
    <n v="6398"/>
    <n v="186.8"/>
    <x v="1"/>
    <x v="6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x v="6"/>
    <n v="158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x v="6"/>
    <n v="54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x v="6"/>
    <n v="470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x v="6"/>
    <n v="5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x v="6"/>
    <n v="388"/>
    <n v="39.74"/>
    <x v="1"/>
    <x v="6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x v="6"/>
    <n v="270"/>
    <n v="72"/>
    <x v="1"/>
    <x v="6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x v="6"/>
    <n v="69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x v="6"/>
    <n v="315"/>
    <n v="63"/>
    <x v="1"/>
    <x v="6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x v="6"/>
    <n v="76"/>
    <n v="33.67"/>
    <x v="1"/>
    <x v="6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x v="6"/>
    <n v="18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x v="6"/>
    <n v="4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x v="6"/>
    <n v="16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x v="6"/>
    <n v="5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x v="6"/>
    <n v="366"/>
    <n v="83.57"/>
    <x v="1"/>
    <x v="6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x v="6"/>
    <n v="233"/>
    <n v="140"/>
    <x v="1"/>
    <x v="6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x v="6"/>
    <n v="239"/>
    <n v="80.87"/>
    <x v="1"/>
    <x v="6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x v="6"/>
    <n v="272"/>
    <n v="53.85"/>
    <x v="1"/>
    <x v="6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x v="6"/>
    <n v="144"/>
    <n v="30.93"/>
    <x v="1"/>
    <x v="6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x v="6"/>
    <n v="245"/>
    <n v="67.959999999999994"/>
    <x v="1"/>
    <x v="6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x v="6"/>
    <n v="76"/>
    <n v="27.14"/>
    <x v="1"/>
    <x v="6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x v="6"/>
    <n v="153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x v="6"/>
    <n v="271"/>
    <n v="106.84"/>
    <x v="1"/>
    <x v="6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x v="6"/>
    <n v="1365"/>
    <n v="105.52"/>
    <x v="1"/>
    <x v="6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x v="6"/>
    <n v="479"/>
    <n v="132.96"/>
    <x v="1"/>
    <x v="6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x v="6"/>
    <n v="166"/>
    <n v="51.92"/>
    <x v="1"/>
    <x v="6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x v="6"/>
    <n v="537"/>
    <n v="310"/>
    <x v="1"/>
    <x v="6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x v="6"/>
    <n v="160"/>
    <n v="26.02"/>
    <x v="1"/>
    <x v="6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x v="6"/>
    <n v="56"/>
    <n v="105"/>
    <x v="1"/>
    <x v="6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x v="6"/>
    <n v="460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x v="6"/>
    <n v="672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5"/>
    <s v="CAD"/>
    <n v="1455231540"/>
    <n v="1452614847"/>
    <b v="0"/>
    <n v="35"/>
    <b v="1"/>
    <x v="6"/>
    <n v="222"/>
    <n v="47.66"/>
    <x v="1"/>
    <x v="6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x v="6"/>
    <n v="61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x v="6"/>
    <n v="588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x v="6"/>
    <n v="51"/>
    <n v="25.4"/>
    <x v="1"/>
    <x v="6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x v="6"/>
    <n v="384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x v="6"/>
    <n v="269"/>
    <n v="61.06"/>
    <x v="1"/>
    <x v="6"/>
  </r>
  <r>
    <n v="3728"/>
    <s v="Bare Bones Shakespeare 2015-16 Season"/>
    <s v="Bare Bones Shakespeare's first season will start with a DFW school touring show: Romeo and Juliet."/>
    <n v="750"/>
    <n v="1862"/>
    <x v="2"/>
    <x v="0"/>
    <s v="USD"/>
    <n v="1439957176"/>
    <n v="1437365176"/>
    <b v="0"/>
    <n v="31"/>
    <b v="0"/>
    <x v="6"/>
    <n v="248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x v="0"/>
    <s v="USD"/>
    <n v="1427082912"/>
    <n v="1423198512"/>
    <b v="0"/>
    <n v="5"/>
    <b v="0"/>
    <x v="6"/>
    <n v="4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x v="0"/>
    <s v="USD"/>
    <n v="1439828159"/>
    <n v="1437236159"/>
    <b v="0"/>
    <n v="1"/>
    <b v="0"/>
    <x v="6"/>
    <n v="13"/>
    <n v="100"/>
    <x v="1"/>
    <x v="6"/>
  </r>
  <r>
    <n v="3731"/>
    <s v="The Rabbit on the Moon"/>
    <s v="A long distance wrong number leads to love, but with Emily flying in to finally meet, Nick somehow forgot to mention he's blind."/>
    <n v="750"/>
    <n v="620"/>
    <x v="2"/>
    <x v="0"/>
    <s v="USD"/>
    <n v="1420860180"/>
    <n v="1418234646"/>
    <b v="0"/>
    <n v="12"/>
    <b v="0"/>
    <x v="6"/>
    <n v="83"/>
    <n v="51.67"/>
    <x v="1"/>
    <x v="6"/>
  </r>
  <r>
    <n v="3732"/>
    <s v="Elektra Bekent - Afstudeervoorstelling"/>
    <s v="Mijn solo voorstelling gaat over Elektra (Sophokles) en hoe zij als jongere alles beleeft en meemaakt!"/>
    <n v="750"/>
    <n v="131"/>
    <x v="2"/>
    <x v="9"/>
    <s v="EUR"/>
    <n v="1422100800"/>
    <n v="1416932133"/>
    <b v="0"/>
    <n v="4"/>
    <b v="0"/>
    <x v="6"/>
    <n v="17"/>
    <n v="32.75"/>
    <x v="1"/>
    <x v="6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750"/>
    <n v="427"/>
    <x v="2"/>
    <x v="0"/>
    <s v="USD"/>
    <n v="1432589896"/>
    <n v="1427405896"/>
    <b v="0"/>
    <n v="7"/>
    <b v="0"/>
    <x v="6"/>
    <n v="57"/>
    <n v="61"/>
    <x v="1"/>
    <x v="6"/>
  </r>
  <r>
    <n v="3735"/>
    <s v="Women Beware Women"/>
    <s v="Young Actor's taking on a Jacobean tragedy. Family, betrayal, love, lust, sex and death."/>
    <n v="750"/>
    <n v="20"/>
    <x v="2"/>
    <x v="1"/>
    <s v="GBP"/>
    <n v="1432831089"/>
    <n v="1430239089"/>
    <b v="0"/>
    <n v="2"/>
    <b v="0"/>
    <x v="6"/>
    <n v="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50"/>
    <n v="150"/>
    <x v="2"/>
    <x v="0"/>
    <s v="USD"/>
    <n v="1447311540"/>
    <n v="1445358903"/>
    <b v="0"/>
    <n v="4"/>
    <b v="0"/>
    <x v="6"/>
    <n v="20"/>
    <n v="37.5"/>
    <x v="1"/>
    <x v="6"/>
  </r>
  <r>
    <n v="3738"/>
    <s v="'GULF' - a new play by PIVOT THEATRE"/>
    <s v="A filmic, fast-paced exploration of trust, making its debut at Camden People's Theatre this July."/>
    <n v="745"/>
    <n v="270"/>
    <x v="2"/>
    <x v="1"/>
    <s v="GBP"/>
    <n v="1405461600"/>
    <n v="1403562705"/>
    <b v="0"/>
    <n v="6"/>
    <b v="0"/>
    <x v="6"/>
    <n v="3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x v="1"/>
    <s v="GBP"/>
    <n v="1468752468"/>
    <n v="1467024468"/>
    <b v="0"/>
    <n v="8"/>
    <b v="0"/>
    <x v="6"/>
    <n v="109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x v="0"/>
    <s v="USD"/>
    <n v="1407808438"/>
    <n v="1405217355"/>
    <b v="0"/>
    <n v="14"/>
    <b v="0"/>
    <x v="6"/>
    <n v="51"/>
    <n v="25.57"/>
    <x v="1"/>
    <x v="6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700"/>
    <n v="100"/>
    <x v="2"/>
    <x v="0"/>
    <s v="USD"/>
    <n v="1409980144"/>
    <n v="1407388144"/>
    <b v="0"/>
    <n v="4"/>
    <b v="0"/>
    <x v="6"/>
    <n v="14"/>
    <n v="25"/>
    <x v="1"/>
    <x v="6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700"/>
    <n v="10"/>
    <x v="2"/>
    <x v="0"/>
    <s v="USD"/>
    <n v="1407689102"/>
    <n v="1405097102"/>
    <b v="0"/>
    <n v="1"/>
    <b v="0"/>
    <x v="6"/>
    <n v="1"/>
    <n v="10"/>
    <x v="1"/>
    <x v="6"/>
  </r>
  <r>
    <n v="3746"/>
    <s v="Stage Play Production - &quot;I Love You to Death&quot;"/>
    <s v="Generational curses CAN be broken...right?"/>
    <n v="700"/>
    <n v="202"/>
    <x v="2"/>
    <x v="0"/>
    <s v="USD"/>
    <n v="1475918439"/>
    <n v="1473326439"/>
    <b v="0"/>
    <n v="1"/>
    <b v="0"/>
    <x v="6"/>
    <n v="29"/>
    <n v="202"/>
    <x v="1"/>
    <x v="6"/>
  </r>
  <r>
    <n v="3747"/>
    <s v="Counting Stars"/>
    <s v="The world premiere of an astonishing new play by acclaimed writer Atiha Sen Gupta."/>
    <n v="700"/>
    <n v="25"/>
    <x v="2"/>
    <x v="1"/>
    <s v="GBP"/>
    <n v="1436137140"/>
    <n v="1433833896"/>
    <b v="0"/>
    <n v="1"/>
    <b v="0"/>
    <x v="6"/>
    <n v="4"/>
    <n v="25"/>
    <x v="1"/>
    <x v="6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x v="40"/>
    <n v="739"/>
    <n v="99.54"/>
    <x v="1"/>
    <x v="40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x v="40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x v="40"/>
    <n v="861"/>
    <n v="215.25"/>
    <x v="1"/>
    <x v="40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x v="40"/>
    <n v="189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x v="40"/>
    <n v="81"/>
    <n v="37.67"/>
    <x v="1"/>
    <x v="40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x v="40"/>
    <n v="738"/>
    <n v="172.23"/>
    <x v="1"/>
    <x v="40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x v="40"/>
    <n v="429"/>
    <n v="111.11"/>
    <x v="1"/>
    <x v="40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x v="40"/>
    <n v="10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x v="40"/>
    <n v="65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x v="40"/>
    <n v="543"/>
    <n v="75.959999999999994"/>
    <x v="1"/>
    <x v="40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x v="40"/>
    <n v="219"/>
    <n v="59.04"/>
    <x v="1"/>
    <x v="40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x v="40"/>
    <n v="630"/>
    <n v="50.11"/>
    <x v="1"/>
    <x v="40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x v="40"/>
    <n v="74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x v="40"/>
    <n v="74"/>
    <n v="166.67"/>
    <x v="1"/>
    <x v="40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x v="40"/>
    <n v="199"/>
    <n v="47.43"/>
    <x v="1"/>
    <x v="40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x v="40"/>
    <n v="758"/>
    <n v="64.94"/>
    <x v="1"/>
    <x v="40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x v="40"/>
    <n v="231"/>
    <n v="55.56"/>
    <x v="1"/>
    <x v="40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x v="40"/>
    <n v="1222"/>
    <n v="74.22"/>
    <x v="1"/>
    <x v="40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x v="40"/>
    <n v="1579"/>
    <n v="106.93"/>
    <x v="1"/>
    <x v="40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x v="40"/>
    <n v="359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x v="40"/>
    <n v="662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x v="40"/>
    <n v="169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x v="40"/>
    <n v="308"/>
    <n v="100"/>
    <x v="1"/>
    <x v="40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x v="40"/>
    <n v="235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x v="40"/>
    <n v="889"/>
    <n v="166.97"/>
    <x v="1"/>
    <x v="40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x v="40"/>
    <n v="90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5"/>
    <s v="CAD"/>
    <n v="1428606055"/>
    <n v="1427223655"/>
    <b v="0"/>
    <n v="25"/>
    <b v="1"/>
    <x v="40"/>
    <n v="417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x v="40"/>
    <n v="334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x v="40"/>
    <n v="142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x v="40"/>
    <n v="477"/>
    <n v="48.54"/>
    <x v="1"/>
    <x v="40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x v="40"/>
    <n v="420"/>
    <n v="70.03"/>
    <x v="1"/>
    <x v="40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x v="40"/>
    <n v="260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x v="40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x v="40"/>
    <n v="823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x v="40"/>
    <n v="339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x v="40"/>
    <n v="258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5"/>
    <s v="CAD"/>
    <n v="1468193532"/>
    <n v="1465601532"/>
    <b v="0"/>
    <n v="10"/>
    <b v="1"/>
    <x v="40"/>
    <n v="19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x v="40"/>
    <n v="503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x v="40"/>
    <n v="111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x v="40"/>
    <n v="5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x v="0"/>
    <s v="USD"/>
    <n v="1450887480"/>
    <n v="1448469719"/>
    <b v="0"/>
    <n v="1"/>
    <b v="0"/>
    <x v="40"/>
    <n v="83"/>
    <n v="500"/>
    <x v="1"/>
    <x v="40"/>
  </r>
  <r>
    <n v="3789"/>
    <s v="Austen a New Musical Play"/>
    <s v="This fabulous new play explores the little known love life of England's most famous romantic novelist, Jane Austen."/>
    <n v="600"/>
    <n v="116"/>
    <x v="2"/>
    <x v="1"/>
    <s v="GBP"/>
    <n v="1434395418"/>
    <n v="1431630618"/>
    <b v="0"/>
    <n v="4"/>
    <b v="0"/>
    <x v="40"/>
    <n v="1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600"/>
    <n v="35"/>
    <x v="2"/>
    <x v="0"/>
    <s v="USD"/>
    <n v="1436957022"/>
    <n v="1434365022"/>
    <b v="0"/>
    <n v="2"/>
    <b v="0"/>
    <x v="40"/>
    <n v="6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x v="0"/>
    <s v="USD"/>
    <n v="1418769129"/>
    <n v="1416954729"/>
    <b v="0"/>
    <n v="24"/>
    <b v="0"/>
    <x v="40"/>
    <n v="69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x v="1"/>
    <s v="GBP"/>
    <n v="1433685354"/>
    <n v="1431093354"/>
    <b v="0"/>
    <n v="1"/>
    <b v="0"/>
    <x v="40"/>
    <n v="8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6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x v="0"/>
    <s v="USD"/>
    <n v="1429564165"/>
    <n v="1426972165"/>
    <b v="0"/>
    <n v="37"/>
    <b v="0"/>
    <x v="40"/>
    <n v="89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x v="0"/>
    <s v="USD"/>
    <n v="1407691248"/>
    <n v="1405099248"/>
    <b v="0"/>
    <n v="5"/>
    <b v="0"/>
    <x v="40"/>
    <n v="171"/>
    <n v="205"/>
    <x v="1"/>
    <x v="40"/>
  </r>
  <r>
    <n v="3799"/>
    <s v="A Story Once Told"/>
    <s v="An original musical on it's way to the stage in Minneapolis, MN. Feel free to ask any questions."/>
    <n v="600"/>
    <n v="402"/>
    <x v="2"/>
    <x v="0"/>
    <s v="USD"/>
    <n v="1457734843"/>
    <n v="1455142843"/>
    <b v="0"/>
    <n v="4"/>
    <b v="0"/>
    <x v="40"/>
    <n v="67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x v="0"/>
    <s v="USD"/>
    <n v="1420952340"/>
    <n v="1418146883"/>
    <b v="0"/>
    <n v="16"/>
    <b v="0"/>
    <x v="40"/>
    <n v="147"/>
    <n v="55.06"/>
    <x v="1"/>
    <x v="40"/>
  </r>
  <r>
    <n v="3801"/>
    <s v="The Imaginary A Musical"/>
    <s v="The Imaginary : A Musical is a new musical adaptation based on the novel written by A.F. Harrold.       TheImaginaryAMusical.com"/>
    <n v="600"/>
    <n v="426"/>
    <x v="2"/>
    <x v="0"/>
    <s v="USD"/>
    <n v="1420215216"/>
    <n v="1417536816"/>
    <b v="0"/>
    <n v="9"/>
    <b v="0"/>
    <x v="40"/>
    <n v="71"/>
    <n v="47.33"/>
    <x v="1"/>
    <x v="40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600"/>
    <n v="2358"/>
    <x v="2"/>
    <x v="0"/>
    <s v="USD"/>
    <n v="1457133568"/>
    <n v="1454541568"/>
    <b v="0"/>
    <n v="40"/>
    <b v="0"/>
    <x v="40"/>
    <n v="393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x v="0"/>
    <s v="USD"/>
    <n v="1411852640"/>
    <n v="1406668640"/>
    <b v="0"/>
    <n v="2"/>
    <b v="0"/>
    <x v="40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x v="2"/>
    <s v="AUD"/>
    <n v="1404022381"/>
    <n v="1402294381"/>
    <b v="0"/>
    <n v="1"/>
    <b v="0"/>
    <x v="40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x v="0"/>
    <s v="USD"/>
    <n v="1428097739"/>
    <n v="1427492939"/>
    <b v="0"/>
    <n v="9"/>
    <b v="0"/>
    <x v="40"/>
    <n v="8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x v="6"/>
    <n v="182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x v="6"/>
    <n v="368"/>
    <n v="53.29"/>
    <x v="1"/>
    <x v="6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x v="6"/>
    <n v="332"/>
    <n v="70.23"/>
    <x v="1"/>
    <x v="6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x v="6"/>
    <n v="15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5"/>
    <s v="CAD"/>
    <n v="1433131140"/>
    <n v="1429120908"/>
    <b v="0"/>
    <n v="11"/>
    <b v="1"/>
    <x v="6"/>
    <n v="398"/>
    <n v="199.18"/>
    <x v="1"/>
    <x v="6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x v="6"/>
    <n v="38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x v="6"/>
    <n v="382"/>
    <n v="61.82"/>
    <x v="1"/>
    <x v="6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x v="6"/>
    <n v="182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x v="6"/>
    <n v="325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x v="6"/>
    <n v="405"/>
    <n v="107.25"/>
    <x v="1"/>
    <x v="6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x v="6"/>
    <n v="109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x v="6"/>
    <n v="206"/>
    <n v="40.92"/>
    <x v="1"/>
    <x v="6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x v="6"/>
    <n v="8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x v="6"/>
    <n v="71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12"/>
    <s v="EUR"/>
    <n v="1453244340"/>
    <n v="1448136417"/>
    <b v="0"/>
    <n v="76"/>
    <b v="1"/>
    <x v="6"/>
    <n v="1100"/>
    <n v="72.38"/>
    <x v="1"/>
    <x v="6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x v="6"/>
    <n v="530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x v="6"/>
    <n v="54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x v="6"/>
    <n v="1054"/>
    <n v="107.57"/>
    <x v="1"/>
    <x v="6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x v="6"/>
    <n v="143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x v="6"/>
    <n v="91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x v="6"/>
    <n v="10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x v="6"/>
    <n v="4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x v="6"/>
    <n v="25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5"/>
    <s v="CAD"/>
    <n v="1417460940"/>
    <n v="1416516972"/>
    <b v="0"/>
    <n v="20"/>
    <b v="1"/>
    <x v="6"/>
    <n v="28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x v="6"/>
    <n v="65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x v="6"/>
    <n v="64"/>
    <n v="40"/>
    <x v="1"/>
    <x v="6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x v="6"/>
    <n v="180"/>
    <n v="64.290000000000006"/>
    <x v="1"/>
    <x v="6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x v="6"/>
    <n v="408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1"/>
    <s v="SEK"/>
    <n v="1432314209"/>
    <n v="1429722209"/>
    <b v="0"/>
    <n v="100"/>
    <b v="1"/>
    <x v="6"/>
    <n v="20165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x v="6"/>
    <n v="405"/>
    <n v="63.28"/>
    <x v="1"/>
    <x v="6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x v="6"/>
    <n v="1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x v="0"/>
    <s v="USD"/>
    <n v="1405882287"/>
    <n v="1400698287"/>
    <b v="1"/>
    <n v="34"/>
    <b v="0"/>
    <x v="6"/>
    <n v="17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x v="1"/>
    <s v="GBP"/>
    <n v="1399809052"/>
    <n v="1397217052"/>
    <b v="1"/>
    <n v="23"/>
    <b v="0"/>
    <x v="6"/>
    <n v="219"/>
    <n v="47.7"/>
    <x v="1"/>
    <x v="6"/>
  </r>
  <r>
    <n v="3843"/>
    <s v="Vengeance Can Wait"/>
    <s v="Vengeance Can Wait navigates Japanese sub-culture as it charts a dark, twisted and touching, â€œdifferentâ€ kind of love story."/>
    <n v="500"/>
    <n v="1065"/>
    <x v="2"/>
    <x v="0"/>
    <s v="USD"/>
    <n v="1401587064"/>
    <n v="1399427064"/>
    <b v="1"/>
    <n v="19"/>
    <b v="0"/>
    <x v="6"/>
    <n v="21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x v="0"/>
    <s v="USD"/>
    <n v="1401778740"/>
    <n v="1399474134"/>
    <b v="1"/>
    <n v="50"/>
    <b v="0"/>
    <x v="6"/>
    <n v="81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x v="0"/>
    <s v="USD"/>
    <n v="1443711774"/>
    <n v="1441119774"/>
    <b v="1"/>
    <n v="12"/>
    <b v="0"/>
    <x v="6"/>
    <n v="168"/>
    <n v="70.17"/>
    <x v="1"/>
    <x v="6"/>
  </r>
  <r>
    <n v="3846"/>
    <s v="My Insane Shakespeare"/>
    <s v="My Insane Shakespeare. An original play by Arthur Elbakyan premiering October 13th at United Solo, New York City."/>
    <n v="500"/>
    <n v="189"/>
    <x v="2"/>
    <x v="0"/>
    <s v="USD"/>
    <n v="1412405940"/>
    <n v="1409721542"/>
    <b v="1"/>
    <n v="8"/>
    <b v="0"/>
    <x v="6"/>
    <n v="38"/>
    <n v="23.63"/>
    <x v="1"/>
    <x v="6"/>
  </r>
  <r>
    <n v="3847"/>
    <s v="Madame X"/>
    <s v="The production of the original play &quot;Madame X&quot; by Amanda Davison. Inspired by the painting by John Singer Sargent."/>
    <n v="500"/>
    <n v="1697"/>
    <x v="2"/>
    <x v="0"/>
    <s v="USD"/>
    <n v="1437283391"/>
    <n v="1433395391"/>
    <b v="1"/>
    <n v="9"/>
    <b v="0"/>
    <x v="6"/>
    <n v="339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x v="0"/>
    <s v="USD"/>
    <n v="1445196989"/>
    <n v="1442604989"/>
    <b v="1"/>
    <n v="43"/>
    <b v="0"/>
    <x v="6"/>
    <n v="42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x v="12"/>
    <s v="EUR"/>
    <n v="1434047084"/>
    <n v="1431455084"/>
    <b v="1"/>
    <n v="28"/>
    <b v="0"/>
    <x v="6"/>
    <n v="423"/>
    <n v="75.459999999999994"/>
    <x v="1"/>
    <x v="6"/>
  </r>
  <r>
    <n v="3850"/>
    <s v="The Vagina Monologues 2015"/>
    <s v="V-Day is a global activist movement to end violence against women and girls."/>
    <n v="500"/>
    <n v="38"/>
    <x v="2"/>
    <x v="0"/>
    <s v="USD"/>
    <n v="1420081143"/>
    <n v="1417489143"/>
    <b v="1"/>
    <n v="4"/>
    <b v="0"/>
    <x v="6"/>
    <n v="8"/>
    <n v="9.5"/>
    <x v="1"/>
    <x v="6"/>
  </r>
  <r>
    <n v="3851"/>
    <s v="Waving Goodbye"/>
    <s v="A play about the horrible choices we have to make every day. Should we take a risk, or take the road most travelled?"/>
    <n v="500"/>
    <n v="852"/>
    <x v="2"/>
    <x v="1"/>
    <s v="GBP"/>
    <n v="1437129179"/>
    <n v="1434537179"/>
    <b v="1"/>
    <n v="24"/>
    <b v="0"/>
    <x v="6"/>
    <n v="17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x v="6"/>
    <n v="4"/>
    <n v="10"/>
    <x v="1"/>
    <x v="6"/>
  </r>
  <r>
    <n v="3853"/>
    <s v="The Original Laughter Therapist"/>
    <s v="A dose of One-woman &quot;Dramedy&quot; to cure those daily blues is just what the doctor ordered!"/>
    <n v="500"/>
    <n v="26"/>
    <x v="2"/>
    <x v="0"/>
    <s v="USD"/>
    <n v="1409602178"/>
    <n v="1406578178"/>
    <b v="0"/>
    <n v="2"/>
    <b v="0"/>
    <x v="6"/>
    <n v="5"/>
    <n v="13"/>
    <x v="1"/>
    <x v="6"/>
  </r>
  <r>
    <n v="3854"/>
    <s v="The Case Of Soghomon Tehlirian"/>
    <s v="A play dedicated to the 100th anniversary of the Armenian Genocide."/>
    <n v="500"/>
    <n v="1788"/>
    <x v="2"/>
    <x v="0"/>
    <s v="USD"/>
    <n v="1431206058"/>
    <n v="1428614058"/>
    <b v="0"/>
    <n v="20"/>
    <b v="0"/>
    <x v="6"/>
    <n v="35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x v="0"/>
    <s v="USD"/>
    <n v="1427408271"/>
    <n v="1424819871"/>
    <b v="0"/>
    <n v="1"/>
    <b v="0"/>
    <x v="6"/>
    <n v="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x v="6"/>
    <n v="5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x v="0"/>
    <s v="USD"/>
    <n v="1407858710"/>
    <n v="1405266710"/>
    <b v="0"/>
    <n v="13"/>
    <b v="0"/>
    <x v="6"/>
    <n v="212"/>
    <n v="81.540000000000006"/>
    <x v="1"/>
    <x v="6"/>
  </r>
  <r>
    <n v="3861"/>
    <s v="READY OR NOT HERE I COME"/>
    <s v="THE COMING OF THE LORD!"/>
    <n v="500"/>
    <n v="100"/>
    <x v="2"/>
    <x v="0"/>
    <s v="USD"/>
    <n v="1415828820"/>
    <n v="1412258977"/>
    <b v="0"/>
    <n v="1"/>
    <b v="0"/>
    <x v="6"/>
    <n v="20"/>
    <n v="100"/>
    <x v="1"/>
    <x v="6"/>
  </r>
  <r>
    <n v="3862"/>
    <s v="The Container Play"/>
    <s v="The hit immersive theatre experience of England comes to Corpus Christi!"/>
    <n v="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"/>
    <n v="60"/>
    <x v="2"/>
    <x v="0"/>
    <s v="USD"/>
    <n v="1447799054"/>
    <n v="1445203454"/>
    <b v="0"/>
    <n v="3"/>
    <b v="0"/>
    <x v="6"/>
    <n v="12"/>
    <n v="20"/>
    <x v="1"/>
    <x v="6"/>
  </r>
  <r>
    <n v="3865"/>
    <s v="Fellatia's-Fantastic-Fun-Time-Show"/>
    <s v="Sissy Entertainment delivers a delicious cabaret that blends comedic monologue, song, and traditional sketch comedy."/>
    <n v="500"/>
    <n v="650"/>
    <x v="2"/>
    <x v="5"/>
    <s v="CAD"/>
    <n v="1409376600"/>
    <n v="1405957098"/>
    <b v="0"/>
    <n v="14"/>
    <b v="0"/>
    <x v="6"/>
    <n v="130"/>
    <n v="46.43"/>
    <x v="1"/>
    <x v="6"/>
  </r>
  <r>
    <n v="3866"/>
    <s v="a feminine ending, brought to you by the East End Theatre Co"/>
    <s v="A funny, moving, witty piece about a girl, her oboe, and her dreams."/>
    <n v="500"/>
    <n v="11"/>
    <x v="2"/>
    <x v="0"/>
    <s v="USD"/>
    <n v="1458703740"/>
    <n v="1454453021"/>
    <b v="0"/>
    <n v="2"/>
    <b v="0"/>
    <x v="6"/>
    <n v="2"/>
    <n v="5.5"/>
    <x v="1"/>
    <x v="6"/>
  </r>
  <r>
    <n v="3867"/>
    <s v="RUSSIAN PLAY &quot;HOW TO BE BRAVE&quot;"/>
    <s v="What do you know about Russian Culture? Our project helps the American children to find out about Russian literature."/>
    <n v="500"/>
    <n v="251"/>
    <x v="2"/>
    <x v="0"/>
    <s v="USD"/>
    <n v="1466278339"/>
    <n v="1463686339"/>
    <b v="0"/>
    <n v="5"/>
    <b v="0"/>
    <x v="6"/>
    <n v="50"/>
    <n v="50.2"/>
    <x v="1"/>
    <x v="6"/>
  </r>
  <r>
    <n v="3868"/>
    <s v="1000 words (Canceled)"/>
    <s v="New collection of music by Scott Evan Davis!"/>
    <n v="500"/>
    <n v="10"/>
    <x v="1"/>
    <x v="1"/>
    <s v="GBP"/>
    <n v="1410191405"/>
    <n v="1408031405"/>
    <b v="0"/>
    <n v="1"/>
    <b v="0"/>
    <x v="40"/>
    <n v="2"/>
    <n v="10"/>
    <x v="1"/>
    <x v="40"/>
  </r>
  <r>
    <n v="3869"/>
    <s v="The Masturbation Musical (Canceled)"/>
    <s v="A Musical about 3 women who pursue their Pleasure and end up finding themselves."/>
    <n v="500"/>
    <n v="452"/>
    <x v="1"/>
    <x v="0"/>
    <s v="USD"/>
    <n v="1426302660"/>
    <n v="1423761792"/>
    <b v="0"/>
    <n v="15"/>
    <b v="0"/>
    <x v="40"/>
    <n v="9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x v="0"/>
    <s v="USD"/>
    <n v="1404360478"/>
    <n v="1401768478"/>
    <b v="0"/>
    <n v="10"/>
    <b v="0"/>
    <x v="40"/>
    <n v="300"/>
    <n v="150"/>
    <x v="1"/>
    <x v="40"/>
  </r>
  <r>
    <n v="3871"/>
    <s v="Pocket Monsters: A Musical Parody (Canceled)"/>
    <s v="Our musical is finally ready to come to life, and we're raising funds to help make that happen!"/>
    <n v="500"/>
    <n v="40"/>
    <x v="1"/>
    <x v="0"/>
    <s v="USD"/>
    <n v="1490809450"/>
    <n v="1485629050"/>
    <b v="0"/>
    <n v="3"/>
    <b v="0"/>
    <x v="40"/>
    <n v="8"/>
    <n v="13.33"/>
    <x v="1"/>
    <x v="40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x v="1"/>
    <s v="GBP"/>
    <n v="1454425128"/>
    <n v="1451833128"/>
    <b v="0"/>
    <n v="46"/>
    <b v="0"/>
    <x v="40"/>
    <n v="41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x v="0"/>
    <s v="USD"/>
    <n v="1481213752"/>
    <n v="1478621752"/>
    <b v="0"/>
    <n v="14"/>
    <b v="0"/>
    <x v="40"/>
    <n v="248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500"/>
    <n v="10"/>
    <x v="1"/>
    <x v="0"/>
    <s v="USD"/>
    <n v="1435636740"/>
    <n v="1433014746"/>
    <b v="0"/>
    <n v="1"/>
    <b v="0"/>
    <x v="40"/>
    <n v="2"/>
    <n v="10"/>
    <x v="1"/>
    <x v="40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x v="1"/>
    <s v="GBP"/>
    <n v="1406761200"/>
    <n v="1403724820"/>
    <b v="0"/>
    <n v="17"/>
    <b v="0"/>
    <x v="40"/>
    <n v="196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5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x v="0"/>
    <s v="USD"/>
    <n v="1430517600"/>
    <n v="1426538129"/>
    <b v="0"/>
    <n v="2"/>
    <b v="0"/>
    <x v="40"/>
    <n v="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x v="1"/>
    <s v="GBP"/>
    <n v="1488114358"/>
    <n v="1485522358"/>
    <b v="0"/>
    <n v="14"/>
    <b v="0"/>
    <x v="6"/>
    <n v="10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500"/>
    <n v="118"/>
    <x v="2"/>
    <x v="0"/>
    <s v="USD"/>
    <n v="1420413960"/>
    <n v="1417651630"/>
    <b v="0"/>
    <n v="9"/>
    <b v="0"/>
    <x v="6"/>
    <n v="24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x v="0"/>
    <s v="USD"/>
    <n v="1439662344"/>
    <n v="1434478344"/>
    <b v="0"/>
    <n v="8"/>
    <b v="0"/>
    <x v="6"/>
    <n v="505"/>
    <n v="315.5"/>
    <x v="1"/>
    <x v="6"/>
  </r>
  <r>
    <n v="3891"/>
    <s v="Out of the Box: A Mime Story"/>
    <s v="A comedy about a mime who dreams of becoming a stand up comedian."/>
    <n v="500"/>
    <n v="260"/>
    <x v="2"/>
    <x v="0"/>
    <s v="USD"/>
    <n v="1427086740"/>
    <n v="1424488244"/>
    <b v="0"/>
    <n v="7"/>
    <b v="0"/>
    <x v="6"/>
    <n v="52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"/>
    <n v="10775"/>
    <x v="2"/>
    <x v="0"/>
    <s v="USD"/>
    <n v="1404194400"/>
    <n v="1400600840"/>
    <b v="0"/>
    <n v="84"/>
    <b v="0"/>
    <x v="6"/>
    <n v="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x v="6"/>
    <n v="104"/>
    <n v="47.27"/>
    <x v="1"/>
    <x v="6"/>
  </r>
  <r>
    <n v="3895"/>
    <s v="Vestige"/>
    <s v="A Transgender makeup artist calls into question the loyalty of her best friend in a 1980's circus while dealing with her dying mother."/>
    <n v="500"/>
    <n v="50"/>
    <x v="2"/>
    <x v="0"/>
    <s v="USD"/>
    <n v="1425103218"/>
    <n v="1422424818"/>
    <b v="0"/>
    <n v="1"/>
    <b v="0"/>
    <x v="6"/>
    <n v="10"/>
    <n v="50"/>
    <x v="1"/>
    <x v="6"/>
  </r>
  <r>
    <n v="3896"/>
    <s v="Yorick and Company"/>
    <s v="Yorick and Co. is a comedy about a struggling theatre company whose mysterious benefactor starts haunting the show!"/>
    <n v="500"/>
    <n v="170"/>
    <x v="2"/>
    <x v="0"/>
    <s v="USD"/>
    <n v="1402979778"/>
    <n v="1401770178"/>
    <b v="0"/>
    <n v="4"/>
    <b v="0"/>
    <x v="6"/>
    <n v="3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x v="4"/>
    <s v="NZD"/>
    <n v="1420750683"/>
    <n v="1418158683"/>
    <b v="0"/>
    <n v="10"/>
    <b v="0"/>
    <x v="6"/>
    <n v="8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x v="1"/>
    <s v="GBP"/>
    <n v="1439827200"/>
    <n v="1436355270"/>
    <b v="0"/>
    <n v="16"/>
    <b v="0"/>
    <x v="6"/>
    <n v="16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500"/>
    <n v="125"/>
    <x v="2"/>
    <x v="0"/>
    <s v="USD"/>
    <n v="1407868561"/>
    <n v="1406140561"/>
    <b v="0"/>
    <n v="2"/>
    <b v="0"/>
    <x v="6"/>
    <n v="25"/>
    <n v="62.5"/>
    <x v="1"/>
    <x v="6"/>
  </r>
  <r>
    <n v="3900"/>
    <s v="HUB Theatre Group presents John Logan's RED"/>
    <s v="HUB Theatre Group collaborates with local artists to present John Logan's RED to the community."/>
    <n v="500"/>
    <n v="135"/>
    <x v="2"/>
    <x v="0"/>
    <s v="USD"/>
    <n v="1433988791"/>
    <n v="1431396791"/>
    <b v="0"/>
    <n v="5"/>
    <b v="0"/>
    <x v="6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x v="0"/>
    <s v="USD"/>
    <n v="1450554599"/>
    <n v="1447098599"/>
    <b v="0"/>
    <n v="1"/>
    <b v="0"/>
    <x v="6"/>
    <n v="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x v="1"/>
    <s v="GBP"/>
    <n v="1479125642"/>
    <n v="1476962042"/>
    <b v="0"/>
    <n v="31"/>
    <b v="0"/>
    <x v="6"/>
    <n v="29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500"/>
    <n v="3"/>
    <x v="2"/>
    <x v="0"/>
    <s v="USD"/>
    <n v="1429074240"/>
    <n v="1427866200"/>
    <b v="0"/>
    <n v="2"/>
    <b v="0"/>
    <x v="6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x v="1"/>
    <s v="GBP"/>
    <n v="1434063600"/>
    <n v="1430405903"/>
    <b v="0"/>
    <n v="7"/>
    <b v="0"/>
    <x v="6"/>
    <n v="35"/>
    <n v="24.71"/>
    <x v="1"/>
    <x v="6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x v="6"/>
    <n v="202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500"/>
    <n v="153"/>
    <x v="2"/>
    <x v="0"/>
    <s v="USD"/>
    <n v="1414354080"/>
    <n v="1411587606"/>
    <b v="0"/>
    <n v="4"/>
    <b v="0"/>
    <x v="6"/>
    <n v="31"/>
    <n v="38.25"/>
    <x v="1"/>
    <x v="6"/>
  </r>
  <r>
    <n v="3908"/>
    <s v="Unconscious Subconscious"/>
    <s v="Death splits apart twin brothers in a questionable car accident. They shared dreams, and now they must share trials in the unknown."/>
    <n v="500"/>
    <n v="65"/>
    <x v="2"/>
    <x v="0"/>
    <s v="USD"/>
    <n v="1406603696"/>
    <n v="1405307696"/>
    <b v="0"/>
    <n v="4"/>
    <b v="0"/>
    <x v="6"/>
    <n v="13"/>
    <n v="16.25"/>
    <x v="1"/>
    <x v="6"/>
  </r>
  <r>
    <n v="3909"/>
    <s v="Woman2Woman"/>
    <s v="I am trying to put on a gospel comedy stage play that is full of laughter and life lessons as well that will change your life forever,"/>
    <n v="500"/>
    <n v="135"/>
    <x v="2"/>
    <x v="0"/>
    <s v="USD"/>
    <n v="1410424642"/>
    <n v="1407832642"/>
    <b v="0"/>
    <n v="4"/>
    <b v="0"/>
    <x v="6"/>
    <n v="27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x v="0"/>
    <s v="USD"/>
    <n v="1441649397"/>
    <n v="1439057397"/>
    <b v="0"/>
    <n v="3"/>
    <b v="0"/>
    <x v="6"/>
    <n v="37"/>
    <n v="61.67"/>
    <x v="1"/>
    <x v="6"/>
  </r>
  <r>
    <n v="3911"/>
    <s v="Ministers of Grace"/>
    <s v="â€˜Ministers of Graceâ€™ imagines what the movie Ghostbusters would be like if written by William Shakespeare."/>
    <n v="500"/>
    <n v="2993"/>
    <x v="2"/>
    <x v="0"/>
    <s v="USD"/>
    <n v="1417033777"/>
    <n v="1414438177"/>
    <b v="0"/>
    <n v="36"/>
    <b v="0"/>
    <x v="6"/>
    <n v="599"/>
    <n v="83.14"/>
    <x v="1"/>
    <x v="6"/>
  </r>
  <r>
    <n v="3912"/>
    <s v="JoLee Productions"/>
    <s v="Producing &amp; directing Jake's Women by Neil Simon opening July 9 and running through July 26 for Sonoma Arts Live"/>
    <n v="5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x v="0"/>
    <s v="USD"/>
    <n v="1448863449"/>
    <n v="1446267849"/>
    <b v="0"/>
    <n v="7"/>
    <b v="0"/>
    <x v="6"/>
    <n v="20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x v="1"/>
    <s v="GBP"/>
    <n v="1431298740"/>
    <n v="1429558756"/>
    <b v="0"/>
    <n v="27"/>
    <b v="0"/>
    <x v="6"/>
    <n v="182"/>
    <n v="33.67"/>
    <x v="1"/>
    <x v="6"/>
  </r>
  <r>
    <n v="3915"/>
    <s v="Hardcross"/>
    <s v="Following the enormous success of Hardcross, we are looking for new ways to bring this wonderful play to a wider audience."/>
    <n v="500"/>
    <n v="5"/>
    <x v="2"/>
    <x v="1"/>
    <s v="GBP"/>
    <n v="1464824309"/>
    <n v="1462232309"/>
    <b v="0"/>
    <n v="1"/>
    <b v="0"/>
    <x v="6"/>
    <n v="1"/>
    <n v="5"/>
    <x v="1"/>
    <x v="6"/>
  </r>
  <r>
    <n v="3916"/>
    <s v="Final exam"/>
    <s v="We're a small group of University students who need a little help making our final exam production the best product possible."/>
    <n v="5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x v="6"/>
    <n v="2"/>
    <n v="10"/>
    <x v="1"/>
    <x v="6"/>
  </r>
  <r>
    <n v="3918"/>
    <s v="The Singing Teacher"/>
    <s v="A fantastic new comedy coming to the West End 2014.  An Alan Ayckbourn meets Richard Curtis style comedy. Who knew singing was therapy!"/>
    <n v="500"/>
    <n v="120"/>
    <x v="2"/>
    <x v="1"/>
    <s v="GBP"/>
    <n v="1407168000"/>
    <n v="1406131023"/>
    <b v="0"/>
    <n v="3"/>
    <b v="0"/>
    <x v="6"/>
    <n v="24"/>
    <n v="40"/>
    <x v="1"/>
    <x v="6"/>
  </r>
  <r>
    <n v="3919"/>
    <s v="After The Blue"/>
    <s v="Two sisters living in a Cornish seaside town attempt to hide and escape from a life- circle of deceit, abuse, incest and revenge."/>
    <n v="500"/>
    <n v="90"/>
    <x v="2"/>
    <x v="1"/>
    <s v="GBP"/>
    <n v="1453075200"/>
    <n v="1450628773"/>
    <b v="0"/>
    <n v="3"/>
    <b v="0"/>
    <x v="6"/>
    <n v="1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x v="1"/>
    <s v="GBP"/>
    <n v="1479032260"/>
    <n v="1476436660"/>
    <b v="0"/>
    <n v="3"/>
    <b v="0"/>
    <x v="6"/>
    <n v="27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x v="0"/>
    <s v="USD"/>
    <n v="1425337200"/>
    <n v="1421432810"/>
    <b v="0"/>
    <n v="6"/>
    <b v="0"/>
    <x v="6"/>
    <n v="1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x v="1"/>
    <s v="GBP"/>
    <n v="1428622271"/>
    <n v="1426203071"/>
    <b v="0"/>
    <n v="17"/>
    <b v="0"/>
    <x v="6"/>
    <n v="277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x v="0"/>
    <s v="USD"/>
    <n v="1403823722"/>
    <n v="1401231722"/>
    <b v="0"/>
    <n v="40"/>
    <b v="0"/>
    <x v="6"/>
    <n v="458"/>
    <n v="57.25"/>
    <x v="1"/>
    <x v="6"/>
  </r>
  <r>
    <n v="3925"/>
    <s v="Help Save High School Theater"/>
    <s v="Help Save High School Theater Program_x000a_Your donations will be used to purchase props, build sets, and costumes."/>
    <n v="500"/>
    <n v="15"/>
    <x v="2"/>
    <x v="0"/>
    <s v="USD"/>
    <n v="1406753639"/>
    <n v="1404161639"/>
    <b v="0"/>
    <n v="3"/>
    <b v="0"/>
    <x v="6"/>
    <n v="3"/>
    <n v="5"/>
    <x v="1"/>
    <x v="6"/>
  </r>
  <r>
    <n v="3926"/>
    <s v="Caryl Churchill's 'Top Girls' - NSW HSC Text"/>
    <s v="Producing syllabus-relevant theatre targeted to HSC students on the NSW Central Coast"/>
    <n v="500"/>
    <n v="15"/>
    <x v="2"/>
    <x v="2"/>
    <s v="AUD"/>
    <n v="1419645748"/>
    <n v="1417053748"/>
    <b v="0"/>
    <n v="1"/>
    <b v="0"/>
    <x v="6"/>
    <n v="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x v="1"/>
    <s v="GBP"/>
    <n v="1407565504"/>
    <n v="1404973504"/>
    <b v="0"/>
    <n v="2"/>
    <b v="0"/>
    <x v="6"/>
    <n v="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x v="0"/>
    <s v="USD"/>
    <n v="1444971540"/>
    <n v="1442593427"/>
    <b v="0"/>
    <n v="7"/>
    <b v="0"/>
    <x v="6"/>
    <n v="13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x v="0"/>
    <s v="USD"/>
    <n v="1474228265"/>
    <n v="1471636265"/>
    <b v="0"/>
    <n v="14"/>
    <b v="0"/>
    <x v="6"/>
    <n v="9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x v="0"/>
    <s v="USD"/>
    <n v="1468716180"/>
    <n v="1466205262"/>
    <b v="0"/>
    <n v="12"/>
    <b v="0"/>
    <x v="6"/>
    <n v="220"/>
    <n v="91.83"/>
    <x v="1"/>
    <x v="6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x v="6"/>
    <n v="11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x v="1"/>
    <s v="GBP"/>
    <n v="1443973546"/>
    <n v="1438789546"/>
    <b v="0"/>
    <n v="23"/>
    <b v="0"/>
    <x v="6"/>
    <n v="263"/>
    <n v="57.17"/>
    <x v="1"/>
    <x v="6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500"/>
    <n v="2485"/>
    <x v="2"/>
    <x v="0"/>
    <s v="USD"/>
    <n v="1468249760"/>
    <n v="1465830560"/>
    <b v="0"/>
    <n v="10"/>
    <b v="0"/>
    <x v="6"/>
    <n v="49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500"/>
    <n v="397"/>
    <x v="2"/>
    <x v="0"/>
    <s v="USD"/>
    <n v="1435441454"/>
    <n v="1432763054"/>
    <b v="0"/>
    <n v="5"/>
    <b v="0"/>
    <x v="6"/>
    <n v="7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"/>
    <n v="5"/>
    <x v="2"/>
    <x v="2"/>
    <s v="AUD"/>
    <n v="1412656200"/>
    <n v="1412328979"/>
    <b v="0"/>
    <n v="1"/>
    <b v="0"/>
    <x v="6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"/>
    <n v="11"/>
    <x v="2"/>
    <x v="0"/>
    <s v="USD"/>
    <n v="1420199351"/>
    <n v="1416311351"/>
    <b v="0"/>
    <n v="2"/>
    <b v="0"/>
    <x v="6"/>
    <n v="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x v="0"/>
    <s v="USD"/>
    <n v="1416877200"/>
    <n v="1414505137"/>
    <b v="0"/>
    <n v="2"/>
    <b v="0"/>
    <x v="6"/>
    <n v="10"/>
    <n v="25"/>
    <x v="1"/>
    <x v="6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x v="0"/>
    <s v="USD"/>
    <n v="1446483000"/>
    <n v="1443811268"/>
    <b v="0"/>
    <n v="13"/>
    <b v="0"/>
    <x v="6"/>
    <n v="395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x v="0"/>
    <s v="USD"/>
    <n v="1431717268"/>
    <n v="1429125268"/>
    <b v="0"/>
    <n v="1"/>
    <b v="0"/>
    <x v="6"/>
    <n v="1"/>
    <n v="5"/>
    <x v="1"/>
    <x v="6"/>
  </r>
  <r>
    <n v="3946"/>
    <s v="DR. Mecurio's Mythical Marvels &amp; Beastiry"/>
    <s v="Dr. Mecurio's is an original work of fantasy designed and written for the stage."/>
    <n v="450"/>
    <n v="195"/>
    <x v="2"/>
    <x v="0"/>
    <s v="USD"/>
    <n v="1425110400"/>
    <n v="1422388822"/>
    <b v="0"/>
    <n v="5"/>
    <b v="0"/>
    <x v="6"/>
    <n v="43"/>
    <n v="39"/>
    <x v="1"/>
    <x v="6"/>
  </r>
  <r>
    <n v="3947"/>
    <s v="Tell'em I'm Gonna Make It"/>
    <s v="Soon to be known as one of the greatest gospel stage plays of all times. Great hit in New England and now we want to take  it on tour"/>
    <n v="450"/>
    <n v="101"/>
    <x v="2"/>
    <x v="0"/>
    <s v="USD"/>
    <n v="1475378744"/>
    <n v="1472786744"/>
    <b v="0"/>
    <n v="2"/>
    <b v="0"/>
    <x v="6"/>
    <n v="2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x v="2"/>
    <s v="AUD"/>
    <n v="1423623221"/>
    <n v="1421031221"/>
    <b v="0"/>
    <n v="32"/>
    <b v="0"/>
    <x v="6"/>
    <n v="375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x v="0"/>
    <s v="USD"/>
    <n v="1460140500"/>
    <n v="1457628680"/>
    <b v="0"/>
    <n v="1"/>
    <b v="0"/>
    <x v="6"/>
    <n v="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x v="0"/>
    <s v="USD"/>
    <n v="1445885890"/>
    <n v="1440701890"/>
    <b v="0"/>
    <n v="1"/>
    <b v="0"/>
    <x v="6"/>
    <n v="6"/>
    <n v="25"/>
    <x v="1"/>
    <x v="6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4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x v="6"/>
    <n v="106"/>
    <n v="53.13"/>
    <x v="1"/>
    <x v="6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400"/>
    <n v="7"/>
    <x v="2"/>
    <x v="0"/>
    <s v="USD"/>
    <n v="1468020354"/>
    <n v="1464045954"/>
    <b v="0"/>
    <n v="1"/>
    <b v="0"/>
    <x v="6"/>
    <n v="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x v="0"/>
    <s v="USD"/>
    <n v="1406988000"/>
    <n v="1403822912"/>
    <b v="0"/>
    <n v="16"/>
    <b v="0"/>
    <x v="6"/>
    <n v="16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x v="0"/>
    <s v="USD"/>
    <n v="1411930556"/>
    <n v="1409338556"/>
    <b v="0"/>
    <n v="12"/>
    <b v="0"/>
    <x v="6"/>
    <n v="7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400"/>
    <n v="45"/>
    <x v="2"/>
    <x v="0"/>
    <s v="USD"/>
    <n v="1451852256"/>
    <n v="1449260256"/>
    <b v="0"/>
    <n v="4"/>
    <b v="0"/>
    <x v="6"/>
    <n v="11"/>
    <n v="11.25"/>
    <x v="1"/>
    <x v="6"/>
  </r>
  <r>
    <n v="3961"/>
    <s v="New Edinburgh play"/>
    <s v="I've written a fun new play exploring the reality of gay stereotypes in 2014 - with accommodation and venue hire it needs some dough :)"/>
    <n v="400"/>
    <n v="21"/>
    <x v="2"/>
    <x v="1"/>
    <s v="GBP"/>
    <n v="1399584210"/>
    <n v="1397683410"/>
    <b v="0"/>
    <n v="2"/>
    <b v="0"/>
    <x v="6"/>
    <n v="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x v="1"/>
    <s v="GBP"/>
    <n v="1448722494"/>
    <n v="1446562494"/>
    <b v="0"/>
    <n v="3"/>
    <b v="0"/>
    <x v="6"/>
    <n v="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400"/>
    <n v="126"/>
    <x v="2"/>
    <x v="0"/>
    <s v="USD"/>
    <n v="1429460386"/>
    <n v="1424279986"/>
    <b v="0"/>
    <n v="3"/>
    <b v="0"/>
    <x v="6"/>
    <n v="3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x v="0"/>
    <s v="USD"/>
    <n v="1460608780"/>
    <n v="1455428380"/>
    <b v="0"/>
    <n v="4"/>
    <b v="0"/>
    <x v="6"/>
    <n v="7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400"/>
    <n v="45"/>
    <x v="2"/>
    <x v="0"/>
    <s v="USD"/>
    <n v="1406170740"/>
    <n v="1402506278"/>
    <b v="0"/>
    <n v="2"/>
    <b v="0"/>
    <x v="6"/>
    <n v="1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x v="0"/>
    <s v="USD"/>
    <n v="1488783507"/>
    <n v="1486191507"/>
    <b v="0"/>
    <n v="10"/>
    <b v="0"/>
    <x v="6"/>
    <n v="103"/>
    <n v="41"/>
    <x v="1"/>
    <x v="6"/>
  </r>
  <r>
    <n v="3968"/>
    <s v="Scarlet Letters (a play with songs)"/>
    <s v="&quot;On the breast of her gown, in fine red cloth, appeared the letter A.&quot; But what about the rest of the alphabet?"/>
    <n v="400"/>
    <n v="527"/>
    <x v="2"/>
    <x v="0"/>
    <s v="USD"/>
    <n v="1463945673"/>
    <n v="1458761673"/>
    <b v="0"/>
    <n v="11"/>
    <b v="0"/>
    <x v="6"/>
    <n v="132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x v="0"/>
    <s v="USD"/>
    <n v="1472442900"/>
    <n v="1471638646"/>
    <b v="0"/>
    <n v="6"/>
    <b v="0"/>
    <x v="6"/>
    <n v="6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x v="0"/>
    <s v="USD"/>
    <n v="1460925811"/>
    <n v="1458333811"/>
    <b v="0"/>
    <n v="2"/>
    <b v="0"/>
    <x v="6"/>
    <n v="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x v="0"/>
    <s v="USD"/>
    <n v="1405947126"/>
    <n v="1403355126"/>
    <b v="0"/>
    <n v="6"/>
    <b v="0"/>
    <x v="6"/>
    <n v="39"/>
    <n v="22.67"/>
    <x v="1"/>
    <x v="6"/>
  </r>
  <r>
    <n v="3972"/>
    <s v="Valkyrie Theatre Company"/>
    <s v="We're a horror based theatre company in Oklahoma City beginning our first season of shows."/>
    <n v="350"/>
    <n v="211"/>
    <x v="2"/>
    <x v="0"/>
    <s v="USD"/>
    <n v="1423186634"/>
    <n v="1418002634"/>
    <b v="0"/>
    <n v="8"/>
    <b v="0"/>
    <x v="6"/>
    <n v="6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x v="0"/>
    <s v="USD"/>
    <n v="1462766400"/>
    <n v="1460219110"/>
    <b v="0"/>
    <n v="37"/>
    <b v="0"/>
    <x v="6"/>
    <n v="111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350"/>
    <n v="320"/>
    <x v="2"/>
    <x v="1"/>
    <s v="GBP"/>
    <n v="1464872848"/>
    <n v="1462280848"/>
    <b v="0"/>
    <n v="11"/>
    <b v="0"/>
    <x v="6"/>
    <n v="91"/>
    <n v="29.09"/>
    <x v="1"/>
    <x v="6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x v="0"/>
    <s v="USD"/>
    <n v="1406876400"/>
    <n v="1405024561"/>
    <b v="0"/>
    <n v="10"/>
    <b v="0"/>
    <x v="6"/>
    <n v="17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x v="0"/>
    <s v="USD"/>
    <n v="1469213732"/>
    <n v="1466621732"/>
    <b v="0"/>
    <n v="6"/>
    <b v="0"/>
    <x v="6"/>
    <n v="373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x v="0"/>
    <s v="USD"/>
    <n v="1422717953"/>
    <n v="1417533953"/>
    <b v="0"/>
    <n v="8"/>
    <b v="0"/>
    <x v="6"/>
    <n v="6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x v="1"/>
    <s v="GBP"/>
    <n v="1427659200"/>
    <n v="1425678057"/>
    <b v="0"/>
    <n v="6"/>
    <b v="0"/>
    <x v="6"/>
    <n v="31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x v="0"/>
    <s v="USD"/>
    <n v="1404570147"/>
    <n v="1401978147"/>
    <b v="0"/>
    <n v="7"/>
    <b v="0"/>
    <x v="6"/>
    <n v="129"/>
    <n v="64.290000000000006"/>
    <x v="1"/>
    <x v="6"/>
  </r>
  <r>
    <n v="3981"/>
    <s v="BEIRUT, LADY OF LEBANON"/>
    <s v="A Theatrical Production Celebrating the Lebanese Culture and the Human Spirit in Time of War."/>
    <n v="350"/>
    <n v="1225"/>
    <x v="2"/>
    <x v="0"/>
    <s v="USD"/>
    <n v="1468729149"/>
    <n v="1463545149"/>
    <b v="0"/>
    <n v="7"/>
    <b v="0"/>
    <x v="6"/>
    <n v="35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x v="1"/>
    <s v="GBP"/>
    <n v="1436297180"/>
    <n v="1431113180"/>
    <b v="0"/>
    <n v="5"/>
    <b v="0"/>
    <x v="6"/>
    <n v="49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x v="0"/>
    <s v="USD"/>
    <n v="1400569140"/>
    <n v="1397854356"/>
    <b v="0"/>
    <n v="46"/>
    <b v="0"/>
    <x v="6"/>
    <n v="1164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315"/>
    <n v="95"/>
    <x v="2"/>
    <x v="1"/>
    <s v="GBP"/>
    <n v="1415404800"/>
    <n v="1412809644"/>
    <b v="0"/>
    <n v="10"/>
    <b v="0"/>
    <x v="6"/>
    <n v="3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x v="0"/>
    <s v="USD"/>
    <n v="1456002300"/>
    <n v="1454173120"/>
    <b v="0"/>
    <n v="19"/>
    <b v="0"/>
    <x v="6"/>
    <n v="21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300"/>
    <n v="488"/>
    <x v="2"/>
    <x v="1"/>
    <s v="GBP"/>
    <n v="1462539840"/>
    <n v="1460034594"/>
    <b v="0"/>
    <n v="13"/>
    <b v="0"/>
    <x v="6"/>
    <n v="163"/>
    <n v="37.54"/>
    <x v="1"/>
    <x v="6"/>
  </r>
  <r>
    <n v="3987"/>
    <s v="Write Now 5"/>
    <s v="Write Now 5 is a new writing festival in south east London promoting new work from emerging playwrights."/>
    <n v="300"/>
    <n v="151"/>
    <x v="2"/>
    <x v="1"/>
    <s v="GBP"/>
    <n v="1400278290"/>
    <n v="1399414290"/>
    <b v="0"/>
    <n v="13"/>
    <b v="0"/>
    <x v="6"/>
    <n v="50"/>
    <n v="11.62"/>
    <x v="1"/>
    <x v="6"/>
  </r>
  <r>
    <n v="3988"/>
    <s v="Folk-Tales: What Stories Do Your Folks Tell?"/>
    <s v="An evening of of stories based both in myth and truth."/>
    <n v="300"/>
    <n v="32"/>
    <x v="2"/>
    <x v="0"/>
    <s v="USD"/>
    <n v="1440813413"/>
    <n v="1439517413"/>
    <b v="0"/>
    <n v="4"/>
    <b v="0"/>
    <x v="6"/>
    <n v="11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x v="1"/>
    <s v="GBP"/>
    <n v="1456934893"/>
    <n v="1454342893"/>
    <b v="0"/>
    <n v="3"/>
    <b v="0"/>
    <x v="6"/>
    <n v="23"/>
    <n v="23"/>
    <x v="1"/>
    <x v="6"/>
  </r>
  <r>
    <n v="3991"/>
    <s v="NTACTheatre - North Texas Actor's Collaborative Theatre"/>
    <s v="North Texas first actor-driven theatre company needs your help"/>
    <n v="300"/>
    <n v="100"/>
    <x v="2"/>
    <x v="0"/>
    <s v="USD"/>
    <n v="1433086082"/>
    <n v="1430494082"/>
    <b v="0"/>
    <n v="1"/>
    <b v="0"/>
    <x v="6"/>
    <n v="33"/>
    <n v="100"/>
    <x v="1"/>
    <x v="6"/>
  </r>
  <r>
    <n v="3992"/>
    <s v="Tearing Down Cabrini-Green, a dynamic social commentary."/>
    <s v="A richly textured and intellectually powerful social commentary about family, community and America."/>
    <n v="300"/>
    <n v="541"/>
    <x v="2"/>
    <x v="0"/>
    <s v="USD"/>
    <n v="1449876859"/>
    <n v="1444689259"/>
    <b v="0"/>
    <n v="9"/>
    <b v="0"/>
    <x v="6"/>
    <n v="180"/>
    <n v="60.11"/>
    <x v="1"/>
    <x v="6"/>
  </r>
  <r>
    <n v="3993"/>
    <s v="Invincible Diamonds: A Survivor's Guide"/>
    <s v="I am seeking to turn my collection of urban poetry into a stage play. My desire is to inspire victims to heal."/>
    <n v="300"/>
    <n v="3"/>
    <x v="2"/>
    <x v="0"/>
    <s v="USD"/>
    <n v="1431549912"/>
    <n v="1428957912"/>
    <b v="0"/>
    <n v="1"/>
    <b v="0"/>
    <x v="6"/>
    <n v="1"/>
    <n v="3"/>
    <x v="1"/>
    <x v="6"/>
  </r>
  <r>
    <n v="3994"/>
    <s v="Poles Apart - A Play in 2 Acts"/>
    <s v="Is Henson willing to dare risk a theatrical speaking tour of his North Pole adventures...and more?"/>
    <n v="300"/>
    <n v="5"/>
    <x v="2"/>
    <x v="0"/>
    <s v="USD"/>
    <n v="1405761690"/>
    <n v="1403169690"/>
    <b v="0"/>
    <n v="1"/>
    <b v="0"/>
    <x v="6"/>
    <n v="2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x v="1"/>
    <s v="GBP"/>
    <n v="1423913220"/>
    <n v="1421339077"/>
    <b v="0"/>
    <n v="4"/>
    <b v="0"/>
    <x v="6"/>
    <n v="23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x v="0"/>
    <s v="USD"/>
    <n v="1416499440"/>
    <n v="1415341464"/>
    <b v="0"/>
    <n v="17"/>
    <b v="0"/>
    <x v="6"/>
    <n v="1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300"/>
    <n v="715"/>
    <x v="2"/>
    <x v="0"/>
    <s v="USD"/>
    <n v="1427580426"/>
    <n v="1424992026"/>
    <b v="0"/>
    <n v="12"/>
    <b v="0"/>
    <x v="6"/>
    <n v="23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x v="0"/>
    <s v="USD"/>
    <n v="1409514709"/>
    <n v="1406058798"/>
    <b v="0"/>
    <n v="14"/>
    <b v="0"/>
    <x v="6"/>
    <n v="385"/>
    <n v="82.57"/>
    <x v="1"/>
    <x v="6"/>
  </r>
  <r>
    <n v="4000"/>
    <s v="The Escorts"/>
    <s v="An Enticing Trip into the World of Assisted Dying"/>
    <n v="300"/>
    <n v="10"/>
    <x v="2"/>
    <x v="0"/>
    <s v="USD"/>
    <n v="1462631358"/>
    <n v="1457450958"/>
    <b v="0"/>
    <n v="1"/>
    <b v="0"/>
    <x v="6"/>
    <n v="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x v="1"/>
    <s v="GBP"/>
    <n v="1488394800"/>
    <n v="1486681708"/>
    <b v="0"/>
    <n v="14"/>
    <b v="0"/>
    <x v="6"/>
    <n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300"/>
    <n v="23"/>
    <x v="2"/>
    <x v="0"/>
    <s v="USD"/>
    <n v="1411779761"/>
    <n v="1409187761"/>
    <b v="0"/>
    <n v="4"/>
    <b v="0"/>
    <x v="6"/>
    <n v="8"/>
    <n v="5.75"/>
    <x v="1"/>
    <x v="6"/>
  </r>
  <r>
    <n v="4003"/>
    <s v="MAMA BA-B: The Stage Play"/>
    <s v="&quot;MAMA'Z BA-B&quot; is the story of Marcus Williams who struggles to find a place for himself as a young black male."/>
    <n v="300"/>
    <n v="201"/>
    <x v="2"/>
    <x v="0"/>
    <s v="USD"/>
    <n v="1424009147"/>
    <n v="1421417147"/>
    <b v="0"/>
    <n v="2"/>
    <b v="0"/>
    <x v="6"/>
    <n v="67"/>
    <n v="100.5"/>
    <x v="1"/>
    <x v="6"/>
  </r>
  <r>
    <n v="4004"/>
    <s v="South Florida Tours"/>
    <s v="Help Launch The Queen Into South Florida!"/>
    <n v="3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"/>
    <n v="40"/>
    <x v="2"/>
    <x v="0"/>
    <s v="USD"/>
    <n v="1413832985"/>
    <n v="1408648985"/>
    <b v="0"/>
    <n v="2"/>
    <b v="0"/>
    <x v="6"/>
    <n v="1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x v="0"/>
    <s v="USD"/>
    <n v="1455647587"/>
    <n v="1453487587"/>
    <b v="0"/>
    <n v="1"/>
    <b v="0"/>
    <x v="6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300"/>
    <n v="5"/>
    <x v="2"/>
    <x v="0"/>
    <s v="USD"/>
    <n v="1409070480"/>
    <n v="1406572381"/>
    <b v="0"/>
    <n v="1"/>
    <b v="0"/>
    <x v="6"/>
    <n v="2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x v="1"/>
    <s v="GBP"/>
    <n v="1437606507"/>
    <n v="1435014507"/>
    <b v="0"/>
    <n v="4"/>
    <b v="0"/>
    <x v="6"/>
    <n v="2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x v="1"/>
    <s v="GBP"/>
    <n v="1410281360"/>
    <n v="1406825360"/>
    <b v="0"/>
    <n v="3"/>
    <b v="0"/>
    <x v="6"/>
    <n v="25"/>
    <n v="25"/>
    <x v="1"/>
    <x v="6"/>
  </r>
  <r>
    <n v="4010"/>
    <s v="The Connection Play 2014"/>
    <s v="JUNTO Productions is proud to present our first production, the premiere of The Connection, a play by Jeffrey Paul."/>
    <n v="300"/>
    <n v="1742"/>
    <x v="2"/>
    <x v="0"/>
    <s v="USD"/>
    <n v="1414348166"/>
    <n v="1412879366"/>
    <b v="0"/>
    <n v="38"/>
    <b v="0"/>
    <x v="6"/>
    <n v="581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300"/>
    <n v="19"/>
    <x v="2"/>
    <x v="1"/>
    <s v="GBP"/>
    <n v="1422450278"/>
    <n v="1419858278"/>
    <b v="0"/>
    <n v="4"/>
    <b v="0"/>
    <x v="6"/>
    <n v="6"/>
    <n v="4.75"/>
    <x v="1"/>
    <x v="6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x v="0"/>
    <s v="USD"/>
    <n v="1424070823"/>
    <n v="1421478823"/>
    <b v="0"/>
    <n v="2"/>
    <b v="0"/>
    <x v="6"/>
    <n v="9"/>
    <n v="13"/>
    <x v="1"/>
    <x v="6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3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300"/>
    <n v="70"/>
    <x v="2"/>
    <x v="1"/>
    <s v="GBP"/>
    <n v="1410987400"/>
    <n v="1408395400"/>
    <b v="0"/>
    <n v="7"/>
    <b v="0"/>
    <x v="6"/>
    <n v="2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x v="0"/>
    <s v="USD"/>
    <n v="1409846874"/>
    <n v="1407254874"/>
    <b v="0"/>
    <n v="2"/>
    <b v="0"/>
    <x v="6"/>
    <n v="35"/>
    <n v="52.5"/>
    <x v="1"/>
    <x v="6"/>
  </r>
  <r>
    <n v="4018"/>
    <s v="Time Please Fringe"/>
    <s v="Funding for a production of Time Please at the Brighton Fringe 2017... and beyond."/>
    <n v="300"/>
    <n v="130"/>
    <x v="2"/>
    <x v="1"/>
    <s v="GBP"/>
    <n v="1475877108"/>
    <n v="1473285108"/>
    <b v="0"/>
    <n v="4"/>
    <b v="0"/>
    <x v="6"/>
    <n v="43"/>
    <n v="32.5"/>
    <x v="1"/>
    <x v="6"/>
  </r>
  <r>
    <n v="4019"/>
    <s v="We Don't Play Fight"/>
    <s v="Finally a crossover of the arts takes place! Theater &amp; LIVE Pro Wrestling. A unique story featuring TV Pro Wrestling without the TV."/>
    <n v="280"/>
    <n v="29"/>
    <x v="2"/>
    <x v="0"/>
    <s v="USD"/>
    <n v="1460737680"/>
    <n v="1455725596"/>
    <b v="0"/>
    <n v="4"/>
    <b v="0"/>
    <x v="6"/>
    <n v="10"/>
    <n v="7.25"/>
    <x v="1"/>
    <x v="6"/>
  </r>
  <r>
    <n v="4020"/>
    <s v="Those That Fly"/>
    <s v="Having lived her whole life in the midst of a civil war, 11 year old Leyla dreams of being a pilot so she may fly her family to safety."/>
    <n v="270"/>
    <n v="100"/>
    <x v="2"/>
    <x v="0"/>
    <s v="USD"/>
    <n v="1427168099"/>
    <n v="1424579699"/>
    <b v="0"/>
    <n v="3"/>
    <b v="0"/>
    <x v="6"/>
    <n v="37"/>
    <n v="33.33"/>
    <x v="1"/>
    <x v="6"/>
  </r>
  <r>
    <n v="4021"/>
    <s v="Angels in Houston"/>
    <s v="Help a group of actors end bigotry in Houston, TX by supporting a  full production of Angels in America."/>
    <n v="250"/>
    <n v="125"/>
    <x v="2"/>
    <x v="0"/>
    <s v="USD"/>
    <n v="1414360358"/>
    <n v="1409176358"/>
    <b v="0"/>
    <n v="2"/>
    <b v="0"/>
    <x v="6"/>
    <n v="50"/>
    <n v="62.5"/>
    <x v="1"/>
    <x v="6"/>
  </r>
  <r>
    <n v="4022"/>
    <s v="The Merchant of Venice as Shakespeare Heard It"/>
    <s v="Help us produce a video of the first Original Pronunciation Merchant of Venice."/>
    <n v="250"/>
    <n v="12521"/>
    <x v="2"/>
    <x v="0"/>
    <s v="USD"/>
    <n v="1422759240"/>
    <n v="1418824867"/>
    <b v="0"/>
    <n v="197"/>
    <b v="0"/>
    <x v="6"/>
    <n v="5008"/>
    <n v="63.56"/>
    <x v="1"/>
    <x v="6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x v="0"/>
    <s v="USD"/>
    <n v="1441037097"/>
    <n v="1438445097"/>
    <b v="0"/>
    <n v="1"/>
    <b v="0"/>
    <x v="6"/>
    <n v="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6"/>
    <s v="EUR"/>
    <n v="1437889336"/>
    <n v="1432705336"/>
    <b v="0"/>
    <n v="4"/>
    <b v="0"/>
    <x v="6"/>
    <n v="100"/>
    <n v="62.5"/>
    <x v="1"/>
    <x v="6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x v="0"/>
    <s v="USD"/>
    <n v="1487811600"/>
    <n v="1486077481"/>
    <b v="0"/>
    <n v="7"/>
    <b v="0"/>
    <x v="6"/>
    <n v="8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x v="0"/>
    <s v="USD"/>
    <n v="1402007500"/>
    <n v="1399415500"/>
    <b v="0"/>
    <n v="11"/>
    <b v="0"/>
    <x v="6"/>
    <n v="224"/>
    <n v="51"/>
    <x v="1"/>
    <x v="6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"/>
    <n v="400"/>
    <x v="2"/>
    <x v="0"/>
    <s v="USD"/>
    <n v="1454525340"/>
    <n v="1452008599"/>
    <b v="0"/>
    <n v="6"/>
    <b v="0"/>
    <x v="6"/>
    <n v="16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x v="0"/>
    <s v="USD"/>
    <n v="1450211116"/>
    <n v="1445023516"/>
    <b v="0"/>
    <n v="7"/>
    <b v="0"/>
    <x v="6"/>
    <n v="16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x v="1"/>
    <s v="GBP"/>
    <n v="1475398800"/>
    <n v="1472711224"/>
    <b v="0"/>
    <n v="94"/>
    <b v="0"/>
    <x v="6"/>
    <n v="245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x v="0"/>
    <s v="USD"/>
    <n v="1428097450"/>
    <n v="1425509050"/>
    <b v="0"/>
    <n v="2"/>
    <b v="0"/>
    <x v="6"/>
    <n v="80"/>
    <n v="100"/>
    <x v="1"/>
    <x v="6"/>
  </r>
  <r>
    <n v="4035"/>
    <s v="The Lost Boy"/>
    <s v="&quot;Stories are where you go to look for the truth of your own life.&quot; (Frank Delaney)"/>
    <n v="250"/>
    <n v="3685"/>
    <x v="2"/>
    <x v="0"/>
    <s v="USD"/>
    <n v="1413925887"/>
    <n v="1411333887"/>
    <b v="0"/>
    <n v="25"/>
    <b v="0"/>
    <x v="6"/>
    <n v="147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x v="0"/>
    <s v="USD"/>
    <n v="1404253800"/>
    <n v="1402784964"/>
    <b v="0"/>
    <n v="17"/>
    <b v="0"/>
    <x v="6"/>
    <n v="1129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x v="6"/>
    <n v="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x v="0"/>
    <s v="USD"/>
    <n v="1413573010"/>
    <n v="1408389010"/>
    <b v="0"/>
    <n v="4"/>
    <b v="0"/>
    <x v="6"/>
    <n v="120"/>
    <n v="75.25"/>
    <x v="1"/>
    <x v="6"/>
  </r>
  <r>
    <n v="4039"/>
    <s v="Defiant Entertainment presents: The Park Bench"/>
    <s v="Help stage an original One Act Play that brings awareness to Alzheimer's in its debut performance."/>
    <n v="250"/>
    <n v="300"/>
    <x v="2"/>
    <x v="0"/>
    <s v="USD"/>
    <n v="1448949540"/>
    <n v="1446048367"/>
    <b v="0"/>
    <n v="5"/>
    <b v="0"/>
    <x v="6"/>
    <n v="120"/>
    <n v="60"/>
    <x v="1"/>
    <x v="6"/>
  </r>
  <r>
    <n v="4040"/>
    <s v="The Last Encore Musical"/>
    <s v="This nationally published book, set in the 70â€™s, tells the untold story of singers and a friendly reunion visit turning bad."/>
    <n v="250"/>
    <n v="2500"/>
    <x v="2"/>
    <x v="0"/>
    <s v="USD"/>
    <n v="1437188400"/>
    <n v="1432100004"/>
    <b v="0"/>
    <n v="2"/>
    <b v="0"/>
    <x v="6"/>
    <n v="1000"/>
    <n v="1250"/>
    <x v="1"/>
    <x v="6"/>
  </r>
  <r>
    <n v="4041"/>
    <s v="In the Land of Gold"/>
    <s v="A bold, colouful, vibrant play centred around the last remaining monarchy of Africa."/>
    <n v="250"/>
    <n v="21"/>
    <x v="2"/>
    <x v="1"/>
    <s v="GBP"/>
    <n v="1473160954"/>
    <n v="1467976954"/>
    <b v="0"/>
    <n v="2"/>
    <b v="0"/>
    <x v="6"/>
    <n v="8"/>
    <n v="10.5"/>
    <x v="1"/>
    <x v="6"/>
  </r>
  <r>
    <n v="4042"/>
    <s v="Messages"/>
    <s v="Acting group and production for inner city youth, about inner city youth. The problems and stuation that they see everyday."/>
    <n v="250"/>
    <n v="21"/>
    <x v="2"/>
    <x v="0"/>
    <s v="USD"/>
    <n v="1421781360"/>
    <n v="1419213664"/>
    <b v="0"/>
    <n v="3"/>
    <b v="0"/>
    <x v="6"/>
    <n v="8"/>
    <n v="7"/>
    <x v="1"/>
    <x v="6"/>
  </r>
  <r>
    <n v="4043"/>
    <s v="Not making potato salad here!"/>
    <s v="This could be my last play, need to bring my son out to see it before it's over.  Need to fly him here from BC"/>
    <n v="25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x v="0"/>
    <s v="USD"/>
    <n v="1428642000"/>
    <n v="1426050982"/>
    <b v="0"/>
    <n v="4"/>
    <b v="0"/>
    <x v="6"/>
    <n v="9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225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x v="0"/>
    <s v="USD"/>
    <n v="1413992210"/>
    <n v="1411400210"/>
    <b v="0"/>
    <n v="12"/>
    <b v="0"/>
    <x v="6"/>
    <n v="2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x v="0"/>
    <s v="USD"/>
    <n v="1420938000"/>
    <n v="1418862743"/>
    <b v="0"/>
    <n v="4"/>
    <b v="0"/>
    <x v="6"/>
    <n v="55"/>
    <n v="27.5"/>
    <x v="1"/>
    <x v="6"/>
  </r>
  <r>
    <n v="4048"/>
    <s v="Speechless"/>
    <s v="The unspoken story of growing up disabled with cerebral palsy and no speech. This inclusive company fights ignorance using dark humour."/>
    <n v="200"/>
    <n v="3001"/>
    <x v="2"/>
    <x v="1"/>
    <s v="GBP"/>
    <n v="1460373187"/>
    <n v="1457352787"/>
    <b v="0"/>
    <n v="91"/>
    <b v="0"/>
    <x v="6"/>
    <n v="1501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x v="0"/>
    <s v="USD"/>
    <n v="1436914815"/>
    <n v="1434322815"/>
    <b v="0"/>
    <n v="1"/>
    <b v="0"/>
    <x v="6"/>
    <n v="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200"/>
    <n v="1"/>
    <x v="2"/>
    <x v="0"/>
    <s v="USD"/>
    <n v="1414077391"/>
    <n v="1411485391"/>
    <b v="0"/>
    <n v="1"/>
    <b v="0"/>
    <x v="6"/>
    <n v="1"/>
    <n v="1"/>
    <x v="1"/>
    <x v="6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x v="0"/>
    <s v="USD"/>
    <n v="1413234316"/>
    <n v="1408050316"/>
    <b v="0"/>
    <n v="13"/>
    <b v="0"/>
    <x v="6"/>
    <n v="56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x v="1"/>
    <s v="GBP"/>
    <n v="1416081600"/>
    <n v="1413477228"/>
    <b v="0"/>
    <n v="2"/>
    <b v="0"/>
    <x v="6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x v="1"/>
    <s v="GBP"/>
    <n v="1403192031"/>
    <n v="1400600031"/>
    <b v="0"/>
    <n v="21"/>
    <b v="0"/>
    <x v="6"/>
    <n v="441"/>
    <n v="41.95"/>
    <x v="1"/>
    <x v="6"/>
  </r>
  <r>
    <n v="4056"/>
    <s v="American Pride"/>
    <s v="American Pride is a play centered on the Poetry of one Iraq War veteran, and follows her journey through war and back home."/>
    <n v="200"/>
    <n v="795"/>
    <x v="2"/>
    <x v="0"/>
    <s v="USD"/>
    <n v="1467575940"/>
    <n v="1465856639"/>
    <b v="0"/>
    <n v="9"/>
    <b v="0"/>
    <x v="6"/>
    <n v="398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x v="1"/>
    <s v="GBP"/>
    <n v="1448492400"/>
    <n v="1446506080"/>
    <b v="0"/>
    <n v="6"/>
    <b v="0"/>
    <x v="6"/>
    <n v="388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200"/>
    <n v="95"/>
    <x v="2"/>
    <x v="0"/>
    <s v="USD"/>
    <n v="1459483140"/>
    <n v="1458178044"/>
    <b v="0"/>
    <n v="4"/>
    <b v="0"/>
    <x v="6"/>
    <n v="48"/>
    <n v="23.75"/>
    <x v="1"/>
    <x v="6"/>
  </r>
  <r>
    <n v="4059"/>
    <s v="The Million Dollar Shot"/>
    <s v="A very Canadian children's play inspired by the tradition of British pantomimes like Aladdin, and the Nutcracker."/>
    <n v="200"/>
    <n v="250"/>
    <x v="2"/>
    <x v="5"/>
    <s v="CAD"/>
    <n v="1410836400"/>
    <n v="1408116152"/>
    <b v="0"/>
    <n v="7"/>
    <b v="0"/>
    <x v="6"/>
    <n v="12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x v="5"/>
    <s v="CAD"/>
    <n v="1403539200"/>
    <n v="1400604056"/>
    <b v="0"/>
    <n v="5"/>
    <b v="0"/>
    <x v="6"/>
    <n v="143"/>
    <n v="57"/>
    <x v="1"/>
    <x v="6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x v="0"/>
    <s v="USD"/>
    <n v="1467481468"/>
    <n v="1464889468"/>
    <b v="0"/>
    <n v="3"/>
    <b v="0"/>
    <x v="6"/>
    <n v="245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x v="1"/>
    <s v="GBP"/>
    <n v="1403886084"/>
    <n v="1401294084"/>
    <b v="0"/>
    <n v="9"/>
    <b v="0"/>
    <x v="6"/>
    <n v="68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x v="2"/>
    <s v="AUD"/>
    <n v="1430316426"/>
    <n v="1427724426"/>
    <b v="0"/>
    <n v="6"/>
    <b v="0"/>
    <x v="6"/>
    <n v="193"/>
    <n v="64.17"/>
    <x v="1"/>
    <x v="6"/>
  </r>
  <r>
    <n v="4065"/>
    <s v="A Midsummer's Night's Dream"/>
    <s v="A classical/ fantasy version of midsummers done by professionally trained actors in Tulsa!"/>
    <n v="153"/>
    <n v="27"/>
    <x v="2"/>
    <x v="0"/>
    <s v="USD"/>
    <n v="1407883811"/>
    <n v="1405291811"/>
    <b v="0"/>
    <n v="4"/>
    <b v="0"/>
    <x v="6"/>
    <n v="1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x v="0"/>
    <s v="USD"/>
    <n v="1463619388"/>
    <n v="1461027388"/>
    <b v="0"/>
    <n v="1"/>
    <b v="0"/>
    <x v="6"/>
    <n v="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x v="0"/>
    <s v="USD"/>
    <n v="1443408550"/>
    <n v="1439952550"/>
    <b v="0"/>
    <n v="17"/>
    <b v="0"/>
    <x v="6"/>
    <n v="2030"/>
    <n v="179.12"/>
    <x v="1"/>
    <x v="6"/>
  </r>
  <r>
    <n v="4068"/>
    <s v="Produce BELLE DAME SANS MERCI a stage play"/>
    <s v="Be a PRODUCER of the Original stage play BELLE DAME SANS MERCI by Michael Fenlason! :-) :-( !"/>
    <n v="150"/>
    <n v="34.950000000000003"/>
    <x v="2"/>
    <x v="0"/>
    <s v="USD"/>
    <n v="1484348700"/>
    <n v="1481756855"/>
    <b v="0"/>
    <n v="1"/>
    <b v="0"/>
    <x v="6"/>
    <n v="23"/>
    <n v="34.950000000000003"/>
    <x v="1"/>
    <x v="6"/>
  </r>
  <r>
    <n v="4069"/>
    <s v="The Pendulum Swings"/>
    <s v="'The Pendulum Swings' is a three-act dark comedy that sees Frank and Michael await their execution on Death Row."/>
    <n v="150"/>
    <n v="430"/>
    <x v="2"/>
    <x v="1"/>
    <s v="GBP"/>
    <n v="1425124800"/>
    <n v="1421596356"/>
    <b v="0"/>
    <n v="13"/>
    <b v="0"/>
    <x v="6"/>
    <n v="287"/>
    <n v="33.08"/>
    <x v="1"/>
    <x v="6"/>
  </r>
  <r>
    <n v="4070"/>
    <s v="Southern Utah University: V-Day 2015"/>
    <s v="V-Day Southern Utah University 2015 and Second Studio Players presents: The Vagina Monologues"/>
    <n v="150"/>
    <n v="165"/>
    <x v="2"/>
    <x v="0"/>
    <s v="USD"/>
    <n v="1425178800"/>
    <n v="1422374420"/>
    <b v="0"/>
    <n v="6"/>
    <b v="0"/>
    <x v="6"/>
    <n v="110"/>
    <n v="27.5"/>
    <x v="1"/>
    <x v="6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x v="1"/>
    <s v="GBP"/>
    <n v="1408646111"/>
    <n v="1403462111"/>
    <b v="0"/>
    <n v="2"/>
    <b v="0"/>
    <x v="6"/>
    <n v="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x v="0"/>
    <s v="USD"/>
    <n v="1431144000"/>
    <n v="1426407426"/>
    <b v="0"/>
    <n v="2"/>
    <b v="0"/>
    <x v="6"/>
    <n v="2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x v="1"/>
    <s v="GBP"/>
    <n v="1446732975"/>
    <n v="1444137375"/>
    <b v="0"/>
    <n v="21"/>
    <b v="0"/>
    <x v="6"/>
    <n v="57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x v="1"/>
    <s v="GBP"/>
    <n v="1404149280"/>
    <n v="1400547969"/>
    <b v="0"/>
    <n v="13"/>
    <b v="0"/>
    <x v="6"/>
    <n v="461"/>
    <n v="44.31"/>
    <x v="1"/>
    <x v="6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x v="0"/>
    <s v="USD"/>
    <n v="1482339794"/>
    <n v="1479747794"/>
    <b v="0"/>
    <n v="6"/>
    <b v="0"/>
    <x v="6"/>
    <n v="1214"/>
    <n v="222.5"/>
    <x v="1"/>
    <x v="6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x v="0"/>
    <s v="USD"/>
    <n v="1466375521"/>
    <n v="1463783521"/>
    <b v="0"/>
    <n v="1"/>
    <b v="0"/>
    <x v="6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x v="0"/>
    <s v="USD"/>
    <n v="1425819425"/>
    <n v="1423231025"/>
    <b v="0"/>
    <n v="12"/>
    <b v="0"/>
    <x v="6"/>
    <n v="35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x v="0"/>
    <s v="USD"/>
    <n v="1447542000"/>
    <n v="1446179553"/>
    <b v="0"/>
    <n v="2"/>
    <b v="0"/>
    <x v="6"/>
    <n v="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x v="0"/>
    <s v="USD"/>
    <n v="1452795416"/>
    <n v="1450203416"/>
    <b v="0"/>
    <n v="6"/>
    <b v="0"/>
    <x v="6"/>
    <n v="75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100"/>
    <n v="10"/>
    <x v="2"/>
    <x v="13"/>
    <s v="EUR"/>
    <n v="1476008906"/>
    <n v="1473416906"/>
    <b v="0"/>
    <n v="1"/>
    <b v="0"/>
    <x v="6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x v="0"/>
    <s v="USD"/>
    <n v="1427169540"/>
    <n v="1424701775"/>
    <b v="0"/>
    <n v="1"/>
    <b v="0"/>
    <x v="6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"/>
    <n v="47"/>
    <x v="2"/>
    <x v="0"/>
    <s v="USD"/>
    <n v="1448078400"/>
    <n v="1445985299"/>
    <b v="0"/>
    <n v="5"/>
    <b v="0"/>
    <x v="6"/>
    <n v="47"/>
    <n v="9.4"/>
    <x v="1"/>
    <x v="6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100"/>
    <n v="216"/>
    <x v="2"/>
    <x v="1"/>
    <s v="GBP"/>
    <n v="1421403960"/>
    <n v="1418827324"/>
    <b v="0"/>
    <n v="3"/>
    <b v="0"/>
    <x v="6"/>
    <n v="21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x v="0"/>
    <s v="USD"/>
    <n v="1433093700"/>
    <n v="1430242488"/>
    <b v="0"/>
    <n v="8"/>
    <b v="0"/>
    <x v="6"/>
    <n v="240"/>
    <n v="30"/>
    <x v="1"/>
    <x v="6"/>
  </r>
  <r>
    <n v="4090"/>
    <s v="&quot; Sweet O'l Mama &quot; Theater Production"/>
    <s v="A gripping re-enactment of a true breast cancer survival story, highlighted with inspiration and laughter!"/>
    <n v="100"/>
    <n v="32"/>
    <x v="2"/>
    <x v="0"/>
    <s v="USD"/>
    <n v="1438959600"/>
    <n v="1437754137"/>
    <b v="0"/>
    <n v="3"/>
    <b v="0"/>
    <x v="6"/>
    <n v="3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x v="0"/>
    <s v="USD"/>
    <n v="1421410151"/>
    <n v="1418818151"/>
    <b v="0"/>
    <n v="8"/>
    <b v="0"/>
    <x v="6"/>
    <n v="255"/>
    <n v="25.5"/>
    <x v="1"/>
    <x v="6"/>
  </r>
  <r>
    <n v="4092"/>
    <s v="A CRY FOR HELP"/>
    <s v="&quot;A Cry for Help is Riveting, Inspiring, and Mesmerizing. You will laugh, cry, and be thinking about your own Cry for Help&quot;"/>
    <n v="70"/>
    <n v="20"/>
    <x v="2"/>
    <x v="0"/>
    <s v="USD"/>
    <n v="1428205247"/>
    <n v="1423024847"/>
    <b v="0"/>
    <n v="1"/>
    <b v="0"/>
    <x v="6"/>
    <n v="29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x v="1"/>
    <s v="GBP"/>
    <n v="1440272093"/>
    <n v="1435088093"/>
    <b v="0"/>
    <n v="4"/>
    <b v="0"/>
    <x v="6"/>
    <n v="8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60"/>
    <n v="730"/>
    <x v="2"/>
    <x v="0"/>
    <s v="USD"/>
    <n v="1413953940"/>
    <n v="1410141900"/>
    <b v="0"/>
    <n v="8"/>
    <b v="0"/>
    <x v="6"/>
    <n v="1217"/>
    <n v="91.25"/>
    <x v="1"/>
    <x v="6"/>
  </r>
  <r>
    <n v="4095"/>
    <s v="LOPE ENAMORADO"/>
    <s v="Proyecto teatral dirigido por MartÃ­n Acosta que habla y reflexiona sobre el amor y su naturaleza."/>
    <n v="50"/>
    <n v="800"/>
    <x v="2"/>
    <x v="14"/>
    <s v="MXN"/>
    <n v="1482108350"/>
    <n v="1479516350"/>
    <b v="0"/>
    <n v="1"/>
    <b v="0"/>
    <x v="6"/>
    <n v="16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x v="1"/>
    <s v="GBP"/>
    <n v="1488271860"/>
    <n v="1484484219"/>
    <b v="0"/>
    <n v="5"/>
    <b v="0"/>
    <x v="6"/>
    <n v="8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x v="0"/>
    <s v="USD"/>
    <n v="1472847873"/>
    <n v="1468959873"/>
    <b v="0"/>
    <n v="1"/>
    <b v="0"/>
    <x v="6"/>
    <n v="125"/>
    <n v="50"/>
    <x v="1"/>
    <x v="6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25"/>
    <n v="137"/>
    <x v="2"/>
    <x v="0"/>
    <s v="USD"/>
    <n v="1463343673"/>
    <n v="1460751673"/>
    <b v="0"/>
    <n v="6"/>
    <b v="0"/>
    <x v="6"/>
    <n v="548"/>
    <n v="22.83"/>
    <x v="1"/>
    <x v="6"/>
  </r>
  <r>
    <n v="4103"/>
    <s v="Weather Men"/>
    <s v="Weather Men is a play, written by Nathan Black.  A comedy/drama that explores the question of 'why people stay together?'"/>
    <n v="25"/>
    <n v="100"/>
    <x v="2"/>
    <x v="0"/>
    <s v="USD"/>
    <n v="1440613920"/>
    <n v="1435953566"/>
    <b v="0"/>
    <n v="6"/>
    <b v="0"/>
    <x v="6"/>
    <n v="40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20"/>
    <n v="641"/>
    <x v="2"/>
    <x v="2"/>
    <s v="AUD"/>
    <n v="1477550434"/>
    <n v="1474958434"/>
    <b v="0"/>
    <n v="14"/>
    <b v="0"/>
    <x v="6"/>
    <n v="3205"/>
    <n v="45.79"/>
    <x v="1"/>
    <x v="6"/>
  </r>
  <r>
    <n v="4105"/>
    <s v="Â¡LlÃ©vame!"/>
    <s v="Buscamos finalizar el proceso de producciÃ³n de un espectÃ¡culo de payaso y con Ã©l, activar espacios pÃºblicos para la escena clown."/>
    <n v="13"/>
    <n v="2300"/>
    <x v="2"/>
    <x v="14"/>
    <s v="MXN"/>
    <n v="1482711309"/>
    <n v="1479860109"/>
    <b v="0"/>
    <n v="6"/>
    <b v="0"/>
    <x v="6"/>
    <n v="1769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10"/>
    <n v="3530"/>
    <x v="2"/>
    <x v="0"/>
    <s v="USD"/>
    <n v="1427936400"/>
    <n v="1424221866"/>
    <b v="0"/>
    <n v="33"/>
    <b v="0"/>
    <x v="6"/>
    <n v="35300"/>
    <n v="106.97"/>
    <x v="1"/>
    <x v="6"/>
  </r>
  <r>
    <n v="4107"/>
    <s v="Sacrifice"/>
    <s v="A new dramatic comedy dealing with a father's unwillingness to let go of his past causes major problems for the future of his daughter."/>
    <n v="10"/>
    <n v="41"/>
    <x v="2"/>
    <x v="0"/>
    <s v="USD"/>
    <n v="1411596001"/>
    <n v="1409608801"/>
    <b v="0"/>
    <n v="4"/>
    <b v="0"/>
    <x v="6"/>
    <n v="41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10"/>
    <n v="59"/>
    <x v="2"/>
    <x v="0"/>
    <s v="USD"/>
    <n v="1488517200"/>
    <n v="1485909937"/>
    <b v="0"/>
    <n v="1"/>
    <b v="0"/>
    <x v="6"/>
    <n v="590"/>
    <n v="59"/>
    <x v="1"/>
    <x v="6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x v="1"/>
    <s v="GBP"/>
    <n v="1469113351"/>
    <n v="1463929351"/>
    <b v="0"/>
    <n v="6"/>
    <b v="0"/>
    <x v="6"/>
    <n v="4300"/>
    <n v="14.33"/>
    <x v="1"/>
    <x v="6"/>
  </r>
  <r>
    <n v="4111"/>
    <s v="REBORN IN LOVE"/>
    <s v="REBORN IN LOVE is the sequel to REBORN FROM ABOVE: A Tale of Eternal Love.  This is part two, of a One-Act play series."/>
    <n v="1"/>
    <n v="94"/>
    <x v="2"/>
    <x v="0"/>
    <s v="USD"/>
    <n v="1424747740"/>
    <n v="1422155740"/>
    <b v="0"/>
    <n v="6"/>
    <b v="0"/>
    <x v="6"/>
    <n v="940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x v="17"/>
    <s v="EUR"/>
    <n v="1456617600"/>
    <n v="1454280186"/>
    <b v="0"/>
    <n v="1"/>
    <b v="0"/>
    <x v="6"/>
    <n v="1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x v="0"/>
    <s v="USD"/>
    <n v="1452234840"/>
    <n v="1450619123"/>
    <b v="0"/>
    <n v="3"/>
    <b v="0"/>
    <x v="6"/>
    <n v="3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s v="film &amp; video/television"/>
    <n v="0"/>
    <n v="63.92"/>
    <x v="0"/>
    <s v="television"/>
    <x v="0"/>
    <d v="2015-07-23T03:00:0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s v="film &amp; video/television"/>
    <n v="0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s v="film &amp; video/television"/>
    <n v="0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s v="film &amp; video/television"/>
    <n v="0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s v="film &amp; video/television"/>
    <n v="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s v="film &amp; video/television"/>
    <n v="0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s v="film &amp; video/television"/>
    <n v="0"/>
    <n v="159.82"/>
    <x v="0"/>
    <s v="television"/>
    <x v="7"/>
    <d v="2016-07-05T01:07:47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s v="film &amp; video/television"/>
    <n v="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s v="film &amp; video/television"/>
    <n v="0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s v="film &amp; video/television"/>
    <n v="0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s v="film &amp; video/television"/>
    <n v="0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s v="film &amp; video/television"/>
    <n v="0"/>
    <n v="109.78"/>
    <x v="0"/>
    <s v="television"/>
    <x v="13"/>
    <d v="2016-06-23T20:27:00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s v="film &amp; video/television"/>
    <n v="0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s v="film &amp; video/television"/>
    <n v="0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s v="film &amp; video/television"/>
    <n v="0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s v="film &amp; video/television"/>
    <n v="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s v="film &amp; video/television"/>
    <n v="0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s v="film &amp; video/television"/>
    <n v="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s v="film &amp; video/television"/>
    <n v="0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s v="film &amp; video/television"/>
    <n v="0"/>
    <n v="103.04"/>
    <x v="0"/>
    <s v="television"/>
    <x v="23"/>
    <d v="2015-04-30T15:20:00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s v="film &amp; video/television"/>
    <n v="4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s v="film &amp; video/television"/>
    <n v="0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s v="film &amp; video/television"/>
    <n v="0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s v="film &amp; video/television"/>
    <n v="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s v="film &amp; video/television"/>
    <n v="2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s v="film &amp; video/television"/>
    <n v="6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s v="film &amp; video/television"/>
    <n v="0"/>
    <n v="59.46"/>
    <x v="0"/>
    <s v="television"/>
    <x v="35"/>
    <d v="2015-04-28T00:00:00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s v="film &amp; video/television"/>
    <n v="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s v="film &amp; video/television"/>
    <n v="8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s v="film &amp; video/television"/>
    <n v="7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s v="film &amp; video/television"/>
    <n v="0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s v="film &amp; video/television"/>
    <n v="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s v="film &amp; video/television"/>
    <n v="4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s v="film &amp; video/television"/>
    <n v="6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s v="film &amp; video/television"/>
    <n v="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s v="film &amp; video/television"/>
    <n v="2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s v="film &amp; video/television"/>
    <n v="3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s v="film &amp; video/television"/>
    <n v="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s v="film &amp; video/television"/>
    <n v="4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s v="film &amp; video/television"/>
    <n v="3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s v="film &amp; video/television"/>
    <n v="3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s v="film &amp; video/television"/>
    <n v="3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s v="film &amp; video/television"/>
    <n v="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s v="film &amp; video/television"/>
    <n v="5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s v="film &amp; video/television"/>
    <n v="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s v="film &amp; video/television"/>
    <n v="7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s v="film &amp; video/shorts"/>
    <n v="2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s v="film &amp; video/shorts"/>
    <n v="2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s v="film &amp; video/shorts"/>
    <n v="1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s v="film &amp; video/shorts"/>
    <n v="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s v="film &amp; video/shorts"/>
    <n v="0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s v="film &amp; video/shorts"/>
    <n v="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s v="film &amp; video/shorts"/>
    <n v="0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s v="film &amp; video/shorts"/>
    <n v="0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s v="film &amp; video/shorts"/>
    <n v="1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s v="film &amp; video/shorts"/>
    <n v="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s v="film &amp; video/shorts"/>
    <n v="6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s v="film &amp; video/shorts"/>
    <n v="1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s v="film &amp; video/shorts"/>
    <n v="2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s v="film &amp; video/shorts"/>
    <n v="3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s v="film &amp; video/shorts"/>
    <n v="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s v="film &amp; video/shorts"/>
    <n v="3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s v="film &amp; video/shorts"/>
    <n v="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s v="film &amp; video/shorts"/>
    <n v="3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s v="film &amp; video/shorts"/>
    <n v="0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s v="film &amp; video/shorts"/>
    <n v="0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s v="film &amp; video/shorts"/>
    <n v="2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s v="film &amp; video/shorts"/>
    <n v="3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s v="film &amp; video/shorts"/>
    <n v="2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s v="film &amp; video/shorts"/>
    <n v="4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d v="2014-03-07T19:20:30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s v="film &amp; video/shorts"/>
    <n v="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s v="film &amp; video/shorts"/>
    <n v="3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s v="film &amp; video/shorts"/>
    <n v="5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s v="film &amp; video/shorts"/>
    <n v="1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s v="film &amp; video/shorts"/>
    <n v="4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s v="film &amp; video/shorts"/>
    <n v="3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s v="film &amp; video/shorts"/>
    <n v="5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s v="film &amp; video/shorts"/>
    <n v="2"/>
    <n v="88.57"/>
    <x v="0"/>
    <s v="shorts"/>
    <x v="114"/>
    <d v="2012-01-13T06:34:48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s v="film &amp; video/shorts"/>
    <n v="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s v="film &amp; video/shorts"/>
    <n v="3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s v="film &amp; video/shorts"/>
    <n v="3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s v="film &amp; video/shorts"/>
    <n v="4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s v="film &amp; video/shorts"/>
    <n v="2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n v="133000"/>
    <n v="1867"/>
    <x v="1"/>
    <s v="US"/>
    <s v="USD"/>
    <n v="1476941293"/>
    <n v="1473917293"/>
    <b v="0"/>
    <n v="6"/>
    <b v="0"/>
    <s v="film &amp; video/science fiction"/>
    <n v="1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300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n v="1411500607"/>
    <b v="0"/>
    <n v="81"/>
    <b v="0"/>
    <s v="film &amp; video/science fiction"/>
    <n v="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12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n v="1429155623"/>
    <b v="0"/>
    <n v="28"/>
    <b v="0"/>
    <s v="film &amp; video/science fiction"/>
    <n v="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n v="1423765072"/>
    <b v="0"/>
    <n v="37"/>
    <b v="0"/>
    <s v="film &amp; video/science fiction"/>
    <n v="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</r>
  <r>
    <n v="147"/>
    <s v="Consumed (Static Air) (Canceled)"/>
    <s v="Film makers catch live footage beyond their wildest dreams."/>
    <n v="110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n v="1427428382"/>
    <b v="0"/>
    <n v="67"/>
    <b v="0"/>
    <s v="film &amp; video/science fiction"/>
    <n v="27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11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n v="1401850796"/>
    <b v="0"/>
    <n v="15"/>
    <b v="0"/>
    <s v="film &amp; video/science fiction"/>
    <n v="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00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n v="1481939362"/>
    <b v="0"/>
    <n v="1"/>
    <b v="0"/>
    <s v="film &amp; video/drama"/>
    <n v="3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n v="1411042059"/>
    <b v="0"/>
    <n v="10"/>
    <b v="0"/>
    <s v="film &amp; video/drama"/>
    <n v="1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n v="1407177611"/>
    <b v="0"/>
    <n v="26"/>
    <b v="0"/>
    <s v="film &amp; video/drama"/>
    <n v="1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10000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n v="1432403295"/>
    <b v="0"/>
    <n v="4"/>
    <b v="0"/>
    <s v="film &amp; video/drama"/>
    <n v="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00000"/>
    <n v="4482"/>
    <x v="2"/>
    <s v="GB"/>
    <s v="GBP"/>
    <n v="1417033610"/>
    <n v="1414438010"/>
    <b v="0"/>
    <n v="12"/>
    <b v="0"/>
    <s v="film &amp; video/drama"/>
    <n v="4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</r>
  <r>
    <n v="185"/>
    <s v="BLANK Short Movie"/>
    <s v="Love has no boundaries!"/>
    <n v="100000"/>
    <n v="2200"/>
    <x v="2"/>
    <s v="NO"/>
    <s v="NOK"/>
    <n v="1471557139"/>
    <n v="1468965139"/>
    <b v="0"/>
    <n v="10"/>
    <b v="0"/>
    <s v="film &amp; video/drama"/>
    <n v="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n v="1435383457"/>
    <b v="0"/>
    <n v="5"/>
    <b v="0"/>
    <s v="film &amp; video/drama"/>
    <n v="1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00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n v="1442062898"/>
    <b v="0"/>
    <n v="19"/>
    <b v="0"/>
    <s v="film &amp; video/drama"/>
    <n v="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n v="1408154403"/>
    <b v="0"/>
    <n v="18"/>
    <b v="0"/>
    <s v="film &amp; video/drama"/>
    <n v="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n v="1421696329"/>
    <b v="0"/>
    <n v="7"/>
    <b v="0"/>
    <s v="film &amp; video/drama"/>
    <n v="0"/>
    <n v="54.29"/>
    <x v="0"/>
    <s v="drama"/>
    <x v="201"/>
    <d v="2015-02-08T19:38:49"/>
  </r>
  <r>
    <n v="202"/>
    <s v="Modern Gangsters"/>
    <s v="new web series created by jonney terry"/>
    <n v="100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n v="1417378864"/>
    <b v="0"/>
    <n v="8"/>
    <b v="0"/>
    <s v="film &amp; video/drama"/>
    <n v="1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n v="1467727203"/>
    <b v="0"/>
    <n v="1293"/>
    <b v="0"/>
    <s v="film &amp; video/drama"/>
    <n v="15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n v="1441120222"/>
    <b v="0"/>
    <n v="17"/>
    <b v="0"/>
    <s v="film &amp; video/drama"/>
    <n v="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n v="1417754638"/>
    <b v="0"/>
    <n v="13"/>
    <b v="0"/>
    <s v="film &amp; video/drama"/>
    <n v="2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n v="1441157592"/>
    <b v="0"/>
    <n v="33"/>
    <b v="0"/>
    <s v="film &amp; video/drama"/>
    <n v="3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n v="1440042617"/>
    <b v="0"/>
    <n v="12"/>
    <b v="0"/>
    <s v="film &amp; video/drama"/>
    <n v="2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n v="1425423637"/>
    <b v="0"/>
    <n v="84"/>
    <b v="0"/>
    <s v="film &amp; video/drama"/>
    <n v="28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n v="98000"/>
    <n v="8815"/>
    <x v="2"/>
    <s v="US"/>
    <s v="USD"/>
    <n v="1459493940"/>
    <n v="1456732225"/>
    <b v="0"/>
    <n v="76"/>
    <b v="0"/>
    <s v="film &amp; video/drama"/>
    <n v="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97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935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90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8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s v="film &amp; video/documentary"/>
    <n v="19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s v="film &amp; video/documentary"/>
    <n v="48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s v="film &amp; video/documentary"/>
    <n v="17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s v="film &amp; video/documentary"/>
    <n v="31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s v="film &amp; video/documentary"/>
    <n v="5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s v="film &amp; video/documentary"/>
    <n v="6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s v="film &amp; video/documentary"/>
    <n v="19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s v="film &amp; video/documentary"/>
    <n v="8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s v="film &amp; video/documentary"/>
    <n v="10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s v="film &amp; video/documentary"/>
    <n v="14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s v="film &amp; video/documentary"/>
    <n v="40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s v="film &amp; video/documentary"/>
    <n v="5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s v="film &amp; video/documentary"/>
    <n v="12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s v="film &amp; video/documentary"/>
    <n v="2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s v="film &amp; video/documentary"/>
    <n v="3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s v="film &amp; video/documentary"/>
    <n v="11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s v="film &amp; video/documentary"/>
    <n v="50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s v="film &amp; video/documentary"/>
    <n v="76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s v="film &amp; video/documentary"/>
    <n v="1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s v="film &amp; video/documentary"/>
    <n v="29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s v="film &amp; video/documentary"/>
    <n v="8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s v="film &amp; video/documentary"/>
    <n v="3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s v="film &amp; video/documentary"/>
    <n v="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s v="film &amp; video/documentary"/>
    <n v="7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s v="film &amp; video/documentary"/>
    <n v="2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s v="film &amp; video/documentary"/>
    <n v="1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s v="film &amp; video/documentary"/>
    <n v="7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s v="film &amp; video/documentary"/>
    <n v="196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s v="film &amp; video/documentary"/>
    <n v="5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s v="film &amp; video/documentary"/>
    <n v="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s v="film &amp; video/documentary"/>
    <n v="7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s v="film &amp; video/documentary"/>
    <n v="8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s v="film &amp; video/documentary"/>
    <n v="29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s v="film &amp; video/documentary"/>
    <n v="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s v="film &amp; video/documentary"/>
    <n v="9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s v="film &amp; video/documentary"/>
    <n v="57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s v="film &amp; video/documentary"/>
    <n v="3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s v="film &amp; video/documentary"/>
    <n v="16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s v="film &amp; video/documentary"/>
    <n v="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s v="film &amp; video/documentary"/>
    <n v="65"/>
    <n v="254.39"/>
    <x v="0"/>
    <s v="documentary"/>
    <x v="282"/>
    <d v="2010-02-22T22:00:00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s v="film &amp; video/documentary"/>
    <n v="2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s v="film &amp; video/documentary"/>
    <n v="60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s v="film &amp; video/documentary"/>
    <n v="46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s v="film &amp; video/documentary"/>
    <n v="23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s v="film &amp; video/documentary"/>
    <n v="3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s v="film &amp; video/documentary"/>
    <n v="76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s v="film &amp; video/documentary"/>
    <n v="23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s v="film &amp; video/documentary"/>
    <n v="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s v="film &amp; video/documentary"/>
    <n v="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s v="film &amp; video/documentary"/>
    <n v="117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s v="film &amp; video/documentary"/>
    <n v="4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s v="film &amp; video/documentary"/>
    <n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s v="film &amp; video/documentary"/>
    <n v="102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s v="film &amp; video/documentary"/>
    <n v="46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s v="film &amp; video/documentary"/>
    <n v="3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s v="film &amp; video/documentary"/>
    <n v="21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s v="film &amp; video/documentary"/>
    <n v="28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s v="film &amp; video/documentary"/>
    <n v="4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s v="film &amp; video/documentary"/>
    <n v="26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s v="film &amp; video/documentary"/>
    <n v="17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s v="film &amp; video/documentary"/>
    <n v="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s v="film &amp; video/documentary"/>
    <n v="13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s v="film &amp; video/documentary"/>
    <n v="16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s v="film &amp; video/documentary"/>
    <n v="5"/>
    <n v="36.61"/>
    <x v="0"/>
    <s v="documentary"/>
    <x v="306"/>
    <d v="2013-03-20T19:05:33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s v="film &amp; video/documentary"/>
    <n v="4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s v="film &amp; video/documentary"/>
    <n v="21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s v="film &amp; video/documentary"/>
    <n v="3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s v="film &amp; video/documentary"/>
    <n v="2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s v="film &amp; video/documentary"/>
    <n v="3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s v="film &amp; video/documentary"/>
    <n v="15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s v="film &amp; video/documentary"/>
    <n v="30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s v="film &amp; video/documentary"/>
    <n v="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s v="film &amp; video/documentary"/>
    <n v="4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s v="film &amp; video/documentary"/>
    <n v="28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s v="film &amp; video/documentary"/>
    <n v="50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s v="film &amp; video/documentary"/>
    <n v="24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s v="film &amp; video/documentary"/>
    <n v="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s v="film &amp; video/documentary"/>
    <n v="36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s v="film &amp; video/documentary"/>
    <n v="60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s v="film &amp; video/documentary"/>
    <n v="1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s v="film &amp; video/documentary"/>
    <n v="15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s v="film &amp; video/documentary"/>
    <n v="93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s v="film &amp; video/documentary"/>
    <n v="30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s v="film &amp; video/documentary"/>
    <n v="1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s v="film &amp; video/documentary"/>
    <n v="14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s v="film &amp; video/documentary"/>
    <n v="1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s v="film &amp; video/documentary"/>
    <n v="65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s v="film &amp; video/documentary"/>
    <n v="78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s v="film &amp; video/documentary"/>
    <n v="20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s v="film &amp; video/documentary"/>
    <n v="9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s v="film &amp; video/documentary"/>
    <n v="18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s v="film &amp; video/documentary"/>
    <n v="1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s v="film &amp; video/documentary"/>
    <n v="5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s v="film &amp; video/documentary"/>
    <n v="6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s v="film &amp; video/documentary"/>
    <n v="3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s v="film &amp; video/documentary"/>
    <n v="1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s v="film &amp; video/documentary"/>
    <n v="88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s v="film &amp; video/documentary"/>
    <n v="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s v="film &amp; video/documentary"/>
    <n v="11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s v="film &amp; video/documentary"/>
    <n v="6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s v="film &amp; video/documentary"/>
    <n v="6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s v="film &amp; video/documentary"/>
    <n v="34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s v="film &amp; video/documentary"/>
    <n v="8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s v="film &amp; video/documentary"/>
    <n v="21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s v="film &amp; video/documentary"/>
    <n v="2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s v="film &amp; video/documentary"/>
    <n v="57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s v="film &amp; video/documentary"/>
    <n v="8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s v="film &amp; video/documentary"/>
    <n v="23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s v="film &amp; video/documentary"/>
    <n v="127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s v="film &amp; video/documentary"/>
    <n v="7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s v="film &amp; video/documentary"/>
    <n v="8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s v="film &amp; video/documentary"/>
    <n v="15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s v="film &amp; video/documentary"/>
    <n v="52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s v="film &amp; video/documentary"/>
    <n v="51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s v="film &amp; video/documentary"/>
    <n v="2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s v="film &amp; video/documentary"/>
    <n v="7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s v="film &amp; video/documentary"/>
    <n v="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s v="film &amp; video/documentary"/>
    <n v="18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s v="film &amp; video/documentary"/>
    <n v="15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s v="film &amp; video/documentary"/>
    <n v="31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s v="film &amp; video/documentary"/>
    <n v="77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s v="film &amp; video/documentary"/>
    <n v="2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s v="film &amp; video/documentary"/>
    <n v="26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s v="film &amp; video/documentary"/>
    <n v="14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s v="film &amp; video/documentary"/>
    <n v="61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s v="film &amp; video/documentary"/>
    <n v="343"/>
    <n v="161.26"/>
    <x v="0"/>
    <s v="documentary"/>
    <x v="371"/>
    <d v="2013-02-01T18:25:39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s v="film &amp; video/documentary"/>
    <n v="16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s v="film &amp; video/documentary"/>
    <n v="16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s v="film &amp; video/documentary"/>
    <n v="27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s v="film &amp; video/documentary"/>
    <n v="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s v="film &amp; video/documentary"/>
    <n v="35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s v="film &amp; video/documentary"/>
    <n v="1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s v="film &amp; video/documentary"/>
    <n v="52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s v="film &amp; video/documentary"/>
    <n v="4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s v="film &amp; video/documentary"/>
    <n v="53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s v="film &amp; video/documentary"/>
    <n v="163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s v="film &amp; video/documentary"/>
    <n v="13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s v="film &amp; video/documentary"/>
    <n v="247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s v="film &amp; video/documentary"/>
    <n v="2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s v="film &amp; video/documentary"/>
    <n v="1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s v="film &amp; video/documentary"/>
    <n v="22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s v="film &amp; video/documentary"/>
    <n v="32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s v="film &amp; video/documentary"/>
    <n v="26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s v="film &amp; video/documentary"/>
    <n v="19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s v="film &amp; video/documentary"/>
    <n v="2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s v="film &amp; video/documentary"/>
    <n v="6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s v="film &amp; video/documentary"/>
    <n v="11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s v="film &amp; video/documentary"/>
    <n v="72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s v="film &amp; video/documentary"/>
    <n v="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s v="film &amp; video/documentary"/>
    <n v="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s v="film &amp; video/documentary"/>
    <n v="4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s v="film &amp; video/documentary"/>
    <n v="12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s v="film &amp; video/documentary"/>
    <n v="6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s v="film &amp; video/documentary"/>
    <n v="6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s v="film &amp; video/documentary"/>
    <n v="27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s v="film &amp; video/documentary"/>
    <n v="3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s v="film &amp; video/documentary"/>
    <n v="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s v="film &amp; video/documentary"/>
    <n v="2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s v="film &amp; video/documentary"/>
    <n v="16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n v="1434973656"/>
    <b v="0"/>
    <n v="6"/>
    <b v="0"/>
    <s v="film &amp; video/animation"/>
    <n v="1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50000"/>
    <n v="676"/>
    <x v="2"/>
    <s v="US"/>
    <s v="USD"/>
    <n v="1402956000"/>
    <n v="1400523845"/>
    <b v="0"/>
    <n v="13"/>
    <b v="0"/>
    <s v="film &amp; video/animation"/>
    <n v="1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n v="1465160083"/>
    <b v="0"/>
    <n v="8"/>
    <b v="0"/>
    <s v="film &amp; video/animation"/>
    <n v="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n v="1440264381"/>
    <b v="0"/>
    <n v="8"/>
    <b v="0"/>
    <s v="film &amp; video/animation"/>
    <n v="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n v="1445235358"/>
    <b v="0"/>
    <n v="11"/>
    <b v="0"/>
    <s v="film &amp; video/animation"/>
    <n v="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50000"/>
    <n v="6691"/>
    <x v="2"/>
    <s v="US"/>
    <s v="USD"/>
    <n v="1424380783"/>
    <n v="1421788783"/>
    <b v="0"/>
    <n v="17"/>
    <b v="0"/>
    <s v="film &amp; video/animation"/>
    <n v="1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n v="1422842420"/>
    <b v="0"/>
    <n v="16"/>
    <b v="0"/>
    <s v="film &amp; video/animation"/>
    <n v="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n v="1365958060"/>
    <b v="0"/>
    <n v="49"/>
    <b v="0"/>
    <s v="film &amp; video/animation"/>
    <n v="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450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45000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n v="1344961134"/>
    <b v="0"/>
    <n v="39"/>
    <b v="0"/>
    <s v="film &amp; video/animation"/>
    <n v="10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n v="1394039979"/>
    <b v="0"/>
    <n v="170"/>
    <b v="0"/>
    <s v="film &amp; video/animation"/>
    <n v="15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42000"/>
    <n v="4906.59"/>
    <x v="2"/>
    <s v="US"/>
    <s v="USD"/>
    <n v="1401767940"/>
    <n v="1398727441"/>
    <b v="0"/>
    <n v="124"/>
    <b v="0"/>
    <s v="film &amp; video/animation"/>
    <n v="1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n v="1411379235"/>
    <b v="0"/>
    <n v="55"/>
    <b v="0"/>
    <s v="film &amp; video/animation"/>
    <n v="12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n v="1347293289"/>
    <b v="0"/>
    <n v="21"/>
    <b v="0"/>
    <s v="film &amp; video/animation"/>
    <n v="5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n v="1354250672"/>
    <b v="0"/>
    <n v="147"/>
    <b v="0"/>
    <s v="film &amp; video/animation"/>
    <n v="19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n v="1366200499"/>
    <b v="0"/>
    <n v="125"/>
    <b v="0"/>
    <s v="film &amp; video/animation"/>
    <n v="2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</r>
  <r>
    <n v="490"/>
    <s v="PROJECT IS CANCELLED"/>
    <s v="Cancelled"/>
    <n v="40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000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n v="1321035449"/>
    <b v="0"/>
    <n v="22"/>
    <b v="0"/>
    <s v="film &amp; video/animation"/>
    <n v="7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n v="1250630968"/>
    <b v="0"/>
    <n v="26"/>
    <b v="0"/>
    <s v="film &amp; video/animation"/>
    <n v="5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n v="1268255751"/>
    <b v="0"/>
    <n v="4"/>
    <b v="0"/>
    <s v="film &amp; video/animation"/>
    <n v="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n v="1467387705"/>
    <b v="0"/>
    <n v="68"/>
    <b v="0"/>
    <s v="film &amp; video/animation"/>
    <n v="17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n v="1447933601"/>
    <b v="0"/>
    <n v="34"/>
    <b v="0"/>
    <s v="film &amp; video/animation"/>
    <n v="63"/>
    <n v="725.03"/>
    <x v="0"/>
    <s v="animation"/>
    <x v="515"/>
    <d v="2015-12-29T11:46:41"/>
  </r>
  <r>
    <n v="516"/>
    <s v="Shipmates"/>
    <s v="A big brother style comedy animation series starring famous seafarers"/>
    <n v="39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n v="1352107421"/>
    <b v="0"/>
    <n v="70"/>
    <b v="0"/>
    <s v="film &amp; video/animation"/>
    <n v="7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s v="theater/plays"/>
    <n v="13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s v="theater/plays"/>
    <n v="1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s v="theater/plays"/>
    <n v="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s v="theater/plays"/>
    <n v="1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s v="theater/plays"/>
    <n v="10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s v="theater/plays"/>
    <n v="32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s v="theater/plays"/>
    <n v="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s v="theater/plays"/>
    <n v="28"/>
    <n v="63.83"/>
    <x v="1"/>
    <s v="plays"/>
    <x v="527"/>
    <d v="2017-02-17T16:05:00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s v="theater/plays"/>
    <n v="4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s v="theater/plays"/>
    <n v="4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s v="theater/plays"/>
    <n v="10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s v="theater/plays"/>
    <n v="1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s v="theater/plays"/>
    <n v="3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s v="theater/plays"/>
    <n v="6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s v="theater/plays"/>
    <n v="4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s v="theater/plays"/>
    <n v="6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s v="theater/plays"/>
    <n v="1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s v="theater/plays"/>
    <n v="7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s v="theater/plays"/>
    <n v="4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s v="theater/plays"/>
    <n v="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n v="1434609424"/>
    <b v="0"/>
    <n v="28"/>
    <b v="0"/>
    <s v="technology/web"/>
    <n v="11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n v="1411143972"/>
    <b v="0"/>
    <n v="22"/>
    <b v="0"/>
    <s v="technology/web"/>
    <n v="4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35000"/>
    <n v="200"/>
    <x v="2"/>
    <s v="US"/>
    <s v="USD"/>
    <n v="1452112717"/>
    <n v="1449520717"/>
    <b v="0"/>
    <n v="1"/>
    <b v="0"/>
    <s v="technology/web"/>
    <n v="1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n v="1478126203"/>
    <b v="0"/>
    <n v="20"/>
    <b v="0"/>
    <s v="technology/web"/>
    <n v="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335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n v="1416445931"/>
    <b v="0"/>
    <n v="9"/>
    <b v="0"/>
    <s v="technology/web"/>
    <n v="1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32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n v="1474223286"/>
    <b v="0"/>
    <n v="2"/>
    <b v="0"/>
    <s v="technology/web"/>
    <n v="1"/>
    <n v="150.5"/>
    <x v="2"/>
    <s v="web"/>
    <x v="588"/>
    <d v="2016-11-17T19:28:06"/>
  </r>
  <r>
    <n v="589"/>
    <s v="Get Neighborly"/>
    <s v="Services closer than you think..."/>
    <n v="300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n v="1452259131"/>
    <b v="0"/>
    <n v="9"/>
    <b v="0"/>
    <s v="technology/web"/>
    <n v="1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n v="1414992860"/>
    <b v="0"/>
    <n v="1"/>
    <b v="0"/>
    <s v="technology/web"/>
    <n v="1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</r>
  <r>
    <n v="594"/>
    <s v="Unleashed Fitness"/>
    <s v="Creating a fitness site that will change the fitness game forever!"/>
    <n v="30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30000"/>
    <n v="850"/>
    <x v="2"/>
    <s v="US"/>
    <s v="USD"/>
    <n v="1417737781"/>
    <n v="1415145781"/>
    <b v="0"/>
    <n v="7"/>
    <b v="0"/>
    <s v="technology/web"/>
    <n v="3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n v="1405437623"/>
    <b v="0"/>
    <n v="13"/>
    <b v="0"/>
    <s v="technology/web"/>
    <n v="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30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n v="1431813980"/>
    <b v="0"/>
    <n v="5"/>
    <b v="0"/>
    <s v="technology/web"/>
    <n v="5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n v="1441022120"/>
    <b v="0"/>
    <n v="121"/>
    <b v="0"/>
    <s v="technology/web"/>
    <n v="4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3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n v="1465670138"/>
    <b v="0"/>
    <n v="9"/>
    <b v="0"/>
    <s v="technology/web"/>
    <n v="1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n v="1436793939"/>
    <b v="0"/>
    <n v="39"/>
    <b v="0"/>
    <s v="technology/web"/>
    <n v="14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n v="1463469062"/>
    <b v="0"/>
    <n v="25"/>
    <b v="0"/>
    <s v="technology/web"/>
    <n v="4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3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s v="technology/wearables"/>
    <n v="0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s v="technology/wearables"/>
    <n v="15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s v="technology/wearables"/>
    <n v="974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s v="technology/wearables"/>
    <n v="88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s v="technology/wearables"/>
    <n v="25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s v="technology/wearables"/>
    <n v="1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s v="technology/wearables"/>
    <n v="4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s v="technology/wearables"/>
    <n v="7"/>
    <n v="125.94"/>
    <x v="2"/>
    <s v="wearables"/>
    <x v="647"/>
    <d v="2016-03-17T17:25:49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s v="technology/wearables"/>
    <n v="14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s v="technology/wearables"/>
    <n v="12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s v="technology/wearables"/>
    <n v="6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s v="technology/wearables"/>
    <n v="84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s v="technology/wearables"/>
    <n v="1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s v="technology/wearables"/>
    <n v="36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s v="technology/wearables"/>
    <n v="111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s v="technology/wearables"/>
    <n v="4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s v="technology/wearables"/>
    <n v="38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s v="technology/wearables"/>
    <n v="6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s v="technology/wearables"/>
    <n v="108"/>
    <n v="109.34"/>
    <x v="2"/>
    <s v="wearables"/>
    <x v="658"/>
    <d v="2015-07-26T18:00:00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s v="technology/wearables"/>
    <n v="1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n v="1412963279"/>
    <b v="0"/>
    <n v="18"/>
    <b v="0"/>
    <s v="technology/wearables"/>
    <n v="5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n v="1434658456"/>
    <b v="0"/>
    <n v="7"/>
    <b v="0"/>
    <s v="technology/wearables"/>
    <n v="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n v="1426348775"/>
    <b v="0"/>
    <n v="29"/>
    <b v="0"/>
    <s v="technology/wearables"/>
    <n v="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n v="1479143061"/>
    <b v="0"/>
    <n v="12"/>
    <b v="0"/>
    <s v="technology/wearables"/>
    <n v="7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n v="1474275463"/>
    <b v="0"/>
    <n v="28"/>
    <b v="0"/>
    <s v="technology/wearables"/>
    <n v="19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n v="1427486222"/>
    <b v="0"/>
    <n v="25"/>
    <b v="0"/>
    <s v="technology/wearables"/>
    <n v="3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n v="1465225258"/>
    <b v="0"/>
    <n v="28"/>
    <b v="0"/>
    <s v="technology/wearables"/>
    <n v="15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n v="1463418120"/>
    <b v="0"/>
    <n v="310"/>
    <b v="0"/>
    <s v="technology/wearables"/>
    <n v="9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n v="1418315852"/>
    <b v="0"/>
    <n v="15"/>
    <b v="0"/>
    <s v="technology/wearables"/>
    <n v="4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n v="1417410964"/>
    <b v="0"/>
    <n v="215"/>
    <b v="0"/>
    <s v="technology/wearables"/>
    <n v="4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n v="1417558804"/>
    <b v="0"/>
    <n v="26"/>
    <b v="0"/>
    <s v="technology/wearables"/>
    <n v="3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n v="1420741581"/>
    <b v="0"/>
    <n v="24"/>
    <b v="0"/>
    <s v="technology/wearables"/>
    <n v="6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n v="1463218895"/>
    <b v="0"/>
    <n v="96"/>
    <b v="0"/>
    <s v="technology/wearables"/>
    <n v="5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n v="1407931331"/>
    <b v="0"/>
    <n v="129"/>
    <b v="0"/>
    <s v="technology/wearables"/>
    <n v="78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25000"/>
    <n v="23948"/>
    <x v="2"/>
    <s v="US"/>
    <s v="USD"/>
    <n v="1406257200"/>
    <n v="1403176891"/>
    <b v="0"/>
    <n v="135"/>
    <b v="0"/>
    <s v="technology/wearables"/>
    <n v="9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n v="1417207672"/>
    <b v="0"/>
    <n v="10"/>
    <b v="0"/>
    <s v="technology/wearables"/>
    <n v="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n v="1481133653"/>
    <b v="0"/>
    <n v="6"/>
    <b v="0"/>
    <s v="technology/wearables"/>
    <n v="1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n v="1442284253"/>
    <b v="0"/>
    <n v="36"/>
    <b v="0"/>
    <s v="technology/wearables"/>
    <n v="58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n v="1478016097"/>
    <b v="0"/>
    <n v="336"/>
    <b v="0"/>
    <s v="technology/wearables"/>
    <n v="461"/>
    <n v="343.15"/>
    <x v="2"/>
    <s v="wearables"/>
    <x v="689"/>
    <d v="2016-12-08T04:59:00"/>
  </r>
  <r>
    <n v="690"/>
    <s v="BLOXSHIELD"/>
    <s v="A radiation shield for your fitness tracker, smartwatch or other wearable smart device"/>
    <n v="25000"/>
    <n v="2468"/>
    <x v="2"/>
    <s v="US"/>
    <s v="USD"/>
    <n v="1473400800"/>
    <n v="1469718841"/>
    <b v="0"/>
    <n v="34"/>
    <b v="0"/>
    <s v="technology/wearables"/>
    <n v="1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n v="1479805263"/>
    <b v="0"/>
    <n v="201"/>
    <b v="0"/>
    <s v="technology/wearables"/>
    <n v="5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n v="1427829827"/>
    <b v="0"/>
    <n v="296"/>
    <b v="0"/>
    <s v="technology/wearables"/>
    <n v="14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n v="1483372559"/>
    <b v="0"/>
    <n v="7"/>
    <b v="0"/>
    <s v="technology/wearables"/>
    <n v="2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n v="1412166620"/>
    <b v="0"/>
    <n v="7"/>
    <b v="0"/>
    <s v="technology/wearables"/>
    <n v="3"/>
    <n v="90.86"/>
    <x v="2"/>
    <s v="wearables"/>
    <x v="695"/>
    <d v="2014-10-31T12:30:20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n v="1453206789"/>
    <b v="0"/>
    <n v="114"/>
    <b v="0"/>
    <s v="technology/wearables"/>
    <n v="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n v="1408141245"/>
    <b v="0"/>
    <n v="29"/>
    <b v="0"/>
    <s v="technology/wearables"/>
    <n v="62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n v="1381923548"/>
    <b v="0"/>
    <n v="890"/>
    <b v="0"/>
    <s v="technology/wearables"/>
    <n v="429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n v="1481473881"/>
    <b v="0"/>
    <n v="31"/>
    <b v="0"/>
    <s v="technology/wearables"/>
    <n v="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n v="1403538880"/>
    <b v="0"/>
    <n v="21"/>
    <b v="0"/>
    <s v="technology/wearables"/>
    <n v="24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n v="1477416387"/>
    <b v="0"/>
    <n v="37"/>
    <b v="0"/>
    <s v="technology/wearables"/>
    <n v="18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04"/>
    <d v="2017-02-20T04:37:48"/>
  </r>
  <r>
    <n v="705"/>
    <s v="SomnoScope"/>
    <s v="The closest thing ever to the Holy Grail of wearables technology"/>
    <n v="25000"/>
    <n v="977"/>
    <x v="2"/>
    <s v="NL"/>
    <s v="EUR"/>
    <n v="1484999278"/>
    <n v="1482407278"/>
    <b v="0"/>
    <n v="5"/>
    <b v="0"/>
    <s v="technology/wearables"/>
    <n v="4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n v="1479830127"/>
    <b v="0"/>
    <n v="456"/>
    <b v="0"/>
    <s v="technology/wearables"/>
    <n v="21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2"/>
    <s v="wearables"/>
    <x v="708"/>
    <d v="2014-09-13T13:56:40"/>
  </r>
  <r>
    <n v="709"/>
    <s v="lumiglove"/>
    <s v="A &quot;handheld&quot; light, which eases the way you illuminate objects and/or paths."/>
    <n v="2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n v="1478257268"/>
    <b v="0"/>
    <n v="338"/>
    <b v="0"/>
    <s v="technology/wearables"/>
    <n v="135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16"/>
    <d v="2014-12-01T00:00:00"/>
  </r>
  <r>
    <n v="717"/>
    <s v="cool air belt"/>
    <s v="Cool air flowing under clothing keeps you cool."/>
    <n v="25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s v="publishing/nonfiction"/>
    <n v="1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s v="publishing/nonfiction"/>
    <n v="22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s v="publishing/nonfiction"/>
    <n v="30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s v="publishing/nonfiction"/>
    <n v="8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s v="publishing/nonfiction"/>
    <n v="10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s v="publishing/nonfiction"/>
    <n v="2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s v="publishing/nonfiction"/>
    <n v="32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s v="publishing/nonfiction"/>
    <n v="21"/>
    <n v="43.55"/>
    <x v="3"/>
    <s v="nonfiction"/>
    <x v="729"/>
    <d v="2012-09-19T04:27:41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s v="publishing/nonfiction"/>
    <n v="106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s v="publishing/nonfiction"/>
    <n v="25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s v="publishing/nonfiction"/>
    <n v="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s v="publishing/nonfiction"/>
    <n v="1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s v="publishing/nonfiction"/>
    <n v="4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s v="publishing/nonfiction"/>
    <n v="21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s v="publishing/nonfiction"/>
    <n v="4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s v="publishing/nonfiction"/>
    <n v="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s v="publishing/nonfiction"/>
    <n v="6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s v="publishing/nonfiction"/>
    <n v="13"/>
    <n v="169.58"/>
    <x v="3"/>
    <s v="nonfiction"/>
    <x v="740"/>
    <d v="2015-06-21T03:31:22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s v="publishing/nonfiction"/>
    <n v="53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s v="publishing/nonfiction"/>
    <n v="6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s v="publishing/nonfiction"/>
    <n v="3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s v="publishing/nonfiction"/>
    <n v="20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s v="publishing/nonfiction"/>
    <n v="16"/>
    <n v="53.73"/>
    <x v="3"/>
    <s v="nonfiction"/>
    <x v="745"/>
    <d v="2013-05-03T13:44:05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s v="publishing/nonfiction"/>
    <n v="13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s v="publishing/nonfiction"/>
    <n v="28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s v="publishing/nonfiction"/>
    <n v="8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s v="publishing/nonfiction"/>
    <n v="42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s v="publishing/nonfiction"/>
    <n v="1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s v="publishing/nonfiction"/>
    <n v="14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s v="publishing/nonfiction"/>
    <n v="2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s v="publishing/nonfiction"/>
    <n v="5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s v="publishing/nonfiction"/>
    <n v="8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s v="publishing/nonfiction"/>
    <n v="10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s v="publishing/nonfiction"/>
    <n v="3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s v="publishing/nonfiction"/>
    <n v="10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s v="publishing/nonfiction"/>
    <n v="20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n v="1388772126"/>
    <b v="0"/>
    <n v="6"/>
    <b v="0"/>
    <s v="publishing/fiction"/>
    <n v="1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n v="1411131684"/>
    <b v="0"/>
    <n v="44"/>
    <b v="0"/>
    <s v="publishing/fiction"/>
    <n v="1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n v="1385510094"/>
    <b v="0"/>
    <n v="52"/>
    <b v="0"/>
    <s v="publishing/fiction"/>
    <n v="7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n v="1390589018"/>
    <b v="0"/>
    <n v="9"/>
    <b v="0"/>
    <s v="publishing/fiction"/>
    <n v="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n v="1321406795"/>
    <b v="0"/>
    <n v="5"/>
    <b v="0"/>
    <s v="publishing/fiction"/>
    <n v="1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n v="1441297645"/>
    <b v="0"/>
    <n v="57"/>
    <b v="0"/>
    <s v="publishing/fiction"/>
    <n v="1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n v="1284567905"/>
    <b v="0"/>
    <n v="6"/>
    <b v="0"/>
    <s v="publishing/fiction"/>
    <n v="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s v="music/rock"/>
    <n v="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s v="music/rock"/>
    <n v="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s v="music/rock"/>
    <n v="3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s v="music/rock"/>
    <n v="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s v="music/rock"/>
    <n v="4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s v="music/rock"/>
    <n v="4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s v="music/rock"/>
    <n v="2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s v="music/rock"/>
    <n v="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s v="music/rock"/>
    <n v="8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s v="music/rock"/>
    <n v="7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s v="music/rock"/>
    <n v="58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s v="music/rock"/>
    <n v="32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s v="music/rock"/>
    <n v="1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s v="music/rock"/>
    <n v="1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s v="music/rock"/>
    <n v="3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s v="music/rock"/>
    <n v="65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s v="music/rock"/>
    <n v="4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s v="music/rock"/>
    <n v="1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s v="music/rock"/>
    <n v="17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s v="music/rock"/>
    <n v="2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s v="music/rock"/>
    <n v="10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s v="music/rock"/>
    <n v="10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s v="music/rock"/>
    <n v="26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s v="music/rock"/>
    <n v="12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s v="music/rock"/>
    <n v="24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s v="music/rock"/>
    <n v="14"/>
    <n v="58.33"/>
    <x v="4"/>
    <s v="rock"/>
    <x v="805"/>
    <d v="2011-07-16T23:00:00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s v="music/rock"/>
    <n v="37"/>
    <n v="117.68"/>
    <x v="4"/>
    <s v="rock"/>
    <x v="806"/>
    <d v="2011-09-07T16:35:39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s v="music/rock"/>
    <n v="19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s v="music/rock"/>
    <n v="2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s v="music/rock"/>
    <n v="1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s v="music/rock"/>
    <n v="7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s v="music/rock"/>
    <n v="5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s v="music/rock"/>
    <n v="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s v="music/rock"/>
    <n v="1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s v="music/rock"/>
    <n v="6"/>
    <n v="45.46"/>
    <x v="4"/>
    <s v="rock"/>
    <x v="814"/>
    <d v="2011-05-31T18:04:00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s v="music/rock"/>
    <n v="19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s v="music/rock"/>
    <n v="37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s v="music/rock"/>
    <n v="9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s v="music/rock"/>
    <n v="2"/>
    <n v="28.68"/>
    <x v="4"/>
    <s v="rock"/>
    <x v="818"/>
    <d v="2012-08-07T17:01:00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s v="music/rock"/>
    <n v="2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s v="music/rock"/>
    <n v="12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s v="music/rock"/>
    <n v="79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s v="music/rock"/>
    <n v="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s v="music/rock"/>
    <n v="7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s v="music/rock"/>
    <n v="10"/>
    <n v="39.82"/>
    <x v="4"/>
    <s v="rock"/>
    <x v="824"/>
    <d v="2010-04-18T06:59:00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s v="music/rock"/>
    <n v="6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s v="music/rock"/>
    <n v="28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s v="music/rock"/>
    <n v="2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s v="music/rock"/>
    <n v="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s v="music/rock"/>
    <n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s v="music/rock"/>
    <n v="10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s v="music/rock"/>
    <n v="18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s v="music/rock"/>
    <n v="75"/>
    <n v="97.99"/>
    <x v="4"/>
    <s v="rock"/>
    <x v="832"/>
    <d v="2012-01-21T08:13:00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s v="music/rock"/>
    <n v="3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s v="music/rock"/>
    <n v="12"/>
    <n v="58.63"/>
    <x v="4"/>
    <s v="rock"/>
    <x v="835"/>
    <d v="2012-05-19T03:00:00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s v="music/rock"/>
    <n v="25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s v="music/rock"/>
    <n v="15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s v="music/rock"/>
    <n v="1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s v="music/rock"/>
    <n v="29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s v="music/metal"/>
    <n v="6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s v="music/metal"/>
    <n v="25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s v="music/metal"/>
    <n v="13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s v="music/metal"/>
    <n v="29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s v="music/metal"/>
    <n v="3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s v="music/metal"/>
    <n v="7"/>
    <n v="28.55"/>
    <x v="4"/>
    <s v="metal"/>
    <x v="846"/>
    <d v="2014-03-10T14:00:00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s v="music/metal"/>
    <n v="2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s v="music/metal"/>
    <n v="24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s v="music/metal"/>
    <n v="31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s v="music/metal"/>
    <n v="1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s v="music/metal"/>
    <n v="1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s v="music/metal"/>
    <n v="2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s v="music/metal"/>
    <n v="164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s v="music/metal"/>
    <n v="8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s v="music/metal"/>
    <n v="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s v="music/metal"/>
    <n v="6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s v="music/metal"/>
    <n v="9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s v="music/metal"/>
    <n v="2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n v="1382528113"/>
    <b v="0"/>
    <n v="48"/>
    <b v="0"/>
    <s v="music/jazz"/>
    <n v="13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n v="1471475404"/>
    <b v="0"/>
    <n v="2"/>
    <b v="0"/>
    <s v="music/jazz"/>
    <n v="1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n v="1379990038"/>
    <b v="0"/>
    <n v="79"/>
    <b v="0"/>
    <s v="music/jazz"/>
    <n v="1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s v="music/jazz"/>
    <n v="3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n v="1254450706"/>
    <b v="0"/>
    <n v="11"/>
    <b v="0"/>
    <s v="music/jazz"/>
    <n v="6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n v="1362860257"/>
    <b v="0"/>
    <n v="3"/>
    <b v="0"/>
    <s v="music/jazz"/>
    <n v="5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n v="1383139695"/>
    <b v="0"/>
    <n v="12"/>
    <b v="0"/>
    <s v="music/jazz"/>
    <n v="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n v="1365084034"/>
    <b v="0"/>
    <n v="21"/>
    <b v="0"/>
    <s v="music/jazz"/>
    <n v="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20000"/>
    <n v="1286"/>
    <x v="2"/>
    <s v="GB"/>
    <s v="GBP"/>
    <n v="1359978927"/>
    <n v="1357127727"/>
    <b v="0"/>
    <n v="45"/>
    <b v="0"/>
    <s v="music/jazz"/>
    <n v="6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n v="1384887360"/>
    <b v="0"/>
    <n v="29"/>
    <b v="0"/>
    <s v="music/jazz"/>
    <n v="7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n v="1336506905"/>
    <b v="0"/>
    <n v="30"/>
    <b v="0"/>
    <s v="music/jazz"/>
    <n v="3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n v="1348731738"/>
    <b v="0"/>
    <n v="8"/>
    <b v="0"/>
    <s v="music/indie rock"/>
    <n v="1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n v="1312490350"/>
    <b v="0"/>
    <n v="14"/>
    <b v="0"/>
    <s v="music/indie rock"/>
    <n v="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n v="1451773635"/>
    <b v="0"/>
    <n v="24"/>
    <b v="0"/>
    <s v="music/indie rock"/>
    <n v="1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n v="1481322911"/>
    <b v="0"/>
    <n v="21"/>
    <b v="0"/>
    <s v="music/indie rock"/>
    <n v="4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n v="1471812813"/>
    <b v="0"/>
    <n v="7"/>
    <b v="0"/>
    <s v="music/indie rock"/>
    <n v="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n v="1409942943"/>
    <b v="0"/>
    <n v="32"/>
    <b v="0"/>
    <s v="music/indie rock"/>
    <n v="1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s v="music/indie rock"/>
    <n v="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n v="1405989930"/>
    <b v="0"/>
    <n v="9"/>
    <b v="0"/>
    <s v="music/indie rock"/>
    <n v="1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n v="1273121283"/>
    <b v="0"/>
    <n v="17"/>
    <b v="0"/>
    <s v="music/indie rock"/>
    <n v="12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n v="1425331963"/>
    <b v="0"/>
    <n v="5"/>
    <b v="0"/>
    <s v="music/indie rock"/>
    <n v="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n v="1284087829"/>
    <b v="0"/>
    <n v="7"/>
    <b v="0"/>
    <s v="music/indie rock"/>
    <n v="1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n v="1438549026"/>
    <b v="0"/>
    <n v="72"/>
    <b v="0"/>
    <s v="music/indie rock"/>
    <n v="16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n v="1302661362"/>
    <b v="0"/>
    <n v="8"/>
    <b v="0"/>
    <s v="music/indie rock"/>
    <n v="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n v="1346180780"/>
    <b v="0"/>
    <n v="4"/>
    <b v="0"/>
    <s v="music/jazz"/>
    <n v="1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n v="1449194137"/>
    <b v="0"/>
    <n v="3"/>
    <b v="0"/>
    <s v="music/jazz"/>
    <n v="1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n v="1290663926"/>
    <b v="0"/>
    <n v="6"/>
    <b v="0"/>
    <s v="music/jazz"/>
    <n v="1"/>
    <n v="32.67"/>
    <x v="4"/>
    <s v="jazz"/>
    <x v="905"/>
    <d v="2011-01-24T05:45:26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n v="1483362319"/>
    <b v="0"/>
    <n v="5"/>
    <b v="0"/>
    <s v="music/jazz"/>
    <n v="1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n v="1333596019"/>
    <b v="0"/>
    <n v="24"/>
    <b v="0"/>
    <s v="music/jazz"/>
    <n v="10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n v="1327853914"/>
    <b v="0"/>
    <n v="9"/>
    <b v="0"/>
    <s v="music/jazz"/>
    <n v="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n v="1414879161"/>
    <b v="0"/>
    <n v="10"/>
    <b v="0"/>
    <s v="music/jazz"/>
    <n v="1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n v="1320033976"/>
    <b v="0"/>
    <n v="20"/>
    <b v="0"/>
    <s v="music/jazz"/>
    <n v="23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n v="1409143393"/>
    <b v="0"/>
    <n v="30"/>
    <b v="0"/>
    <s v="music/jazz"/>
    <n v="2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n v="1358203069"/>
    <b v="0"/>
    <n v="15"/>
    <b v="0"/>
    <s v="music/jazz"/>
    <n v="2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n v="1382994511"/>
    <b v="0"/>
    <n v="5"/>
    <b v="0"/>
    <s v="music/jazz"/>
    <n v="1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n v="1348864913"/>
    <b v="0"/>
    <n v="28"/>
    <b v="0"/>
    <s v="music/jazz"/>
    <n v="8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n v="1273874306"/>
    <b v="0"/>
    <n v="5"/>
    <b v="0"/>
    <s v="music/jazz"/>
    <n v="2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n v="1392021502"/>
    <b v="0"/>
    <n v="7"/>
    <b v="0"/>
    <s v="music/jazz"/>
    <n v="1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n v="1360106145"/>
    <b v="0"/>
    <n v="30"/>
    <b v="0"/>
    <s v="music/jazz"/>
    <n v="7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n v="1394683409"/>
    <b v="0"/>
    <n v="2"/>
    <b v="0"/>
    <s v="music/jazz"/>
    <n v="1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n v="1396633284"/>
    <b v="0"/>
    <n v="30"/>
    <b v="0"/>
    <s v="music/jazz"/>
    <n v="8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n v="1435363926"/>
    <b v="0"/>
    <n v="14"/>
    <b v="0"/>
    <s v="technology/wearables"/>
    <n v="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n v="1484101145"/>
    <b v="0"/>
    <n v="31"/>
    <b v="0"/>
    <s v="technology/wearables"/>
    <n v="6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n v="1452716060"/>
    <b v="0"/>
    <n v="16"/>
    <b v="0"/>
    <s v="technology/wearables"/>
    <n v="3"/>
    <n v="41.75"/>
    <x v="2"/>
    <s v="wearables"/>
    <x v="942"/>
    <d v="2016-02-18T20:14:20"/>
  </r>
  <r>
    <n v="943"/>
    <s v="SleepMode"/>
    <s v="A mask for home or travel that will give you the best, undisturbed sleep of your life."/>
    <n v="19500"/>
    <n v="289"/>
    <x v="2"/>
    <s v="US"/>
    <s v="USD"/>
    <n v="1480438905"/>
    <n v="1477843305"/>
    <b v="0"/>
    <n v="12"/>
    <b v="0"/>
    <s v="technology/wearables"/>
    <n v="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n v="1458050450"/>
    <b v="0"/>
    <n v="96"/>
    <b v="0"/>
    <s v="technology/wearables"/>
    <n v="3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n v="1482958626"/>
    <b v="0"/>
    <n v="16"/>
    <b v="0"/>
    <s v="technology/wearables"/>
    <n v="1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n v="1455220364"/>
    <b v="0"/>
    <n v="8"/>
    <b v="0"/>
    <s v="technology/wearables"/>
    <n v="3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n v="1450461661"/>
    <b v="0"/>
    <n v="24"/>
    <b v="0"/>
    <s v="technology/wearables"/>
    <n v="7"/>
    <n v="58.42"/>
    <x v="2"/>
    <s v="wearables"/>
    <x v="950"/>
    <d v="2016-01-17T18:01:01"/>
  </r>
  <r>
    <n v="951"/>
    <s v="Smart Harness"/>
    <s v="Revolutionizing the way we walk our dogs!"/>
    <n v="18800"/>
    <n v="19195"/>
    <x v="2"/>
    <s v="US"/>
    <s v="USD"/>
    <n v="1465054872"/>
    <n v="1461166872"/>
    <b v="0"/>
    <n v="121"/>
    <b v="0"/>
    <s v="technology/wearables"/>
    <n v="1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n v="1476888212"/>
    <b v="0"/>
    <n v="196"/>
    <b v="0"/>
    <s v="technology/wearables"/>
    <n v="106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n v="1436472039"/>
    <b v="0"/>
    <n v="73"/>
    <b v="0"/>
    <s v="technology/wearables"/>
    <n v="35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n v="1470294300"/>
    <b v="0"/>
    <n v="93"/>
    <b v="0"/>
    <s v="technology/wearables"/>
    <n v="9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n v="1424901359"/>
    <b v="0"/>
    <n v="17"/>
    <b v="0"/>
    <s v="technology/wearables"/>
    <n v="5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n v="1476710133"/>
    <b v="0"/>
    <n v="7"/>
    <b v="0"/>
    <s v="technology/wearables"/>
    <n v="1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n v="1426792563"/>
    <b v="0"/>
    <n v="17"/>
    <b v="0"/>
    <s v="technology/wearables"/>
    <n v="5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n v="1419048665"/>
    <b v="0"/>
    <n v="171"/>
    <b v="0"/>
    <s v="technology/wearables"/>
    <n v="108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n v="1485874955"/>
    <b v="0"/>
    <n v="188"/>
    <b v="0"/>
    <s v="technology/wearables"/>
    <n v="143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n v="1483634335"/>
    <b v="0"/>
    <n v="110"/>
    <b v="0"/>
    <s v="technology/wearables"/>
    <n v="22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n v="1451927153"/>
    <b v="0"/>
    <n v="37"/>
    <b v="0"/>
    <s v="technology/wearables"/>
    <n v="4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18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n v="1437663919"/>
    <b v="0"/>
    <n v="29"/>
    <b v="0"/>
    <s v="technology/wearables"/>
    <n v="5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n v="1474676646"/>
    <b v="0"/>
    <n v="6"/>
    <b v="0"/>
    <s v="technology/wearables"/>
    <n v="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n v="1473174932"/>
    <b v="0"/>
    <n v="30"/>
    <b v="0"/>
    <s v="technology/wearables"/>
    <n v="1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n v="1456121174"/>
    <b v="0"/>
    <n v="81"/>
    <b v="0"/>
    <s v="technology/wearables"/>
    <n v="20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n v="1483773407"/>
    <b v="0"/>
    <n v="11"/>
    <b v="0"/>
    <s v="technology/wearables"/>
    <n v="78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n v="1481951853"/>
    <b v="0"/>
    <n v="14"/>
    <b v="0"/>
    <s v="technology/wearables"/>
    <n v="13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n v="1407271598"/>
    <b v="0"/>
    <n v="45"/>
    <b v="0"/>
    <s v="technology/wearables"/>
    <n v="38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n v="1456336756"/>
    <b v="0"/>
    <n v="3"/>
    <b v="0"/>
    <s v="technology/wearables"/>
    <n v="2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n v="1461948185"/>
    <b v="0"/>
    <n v="24"/>
    <b v="0"/>
    <s v="technology/wearables"/>
    <n v="14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n v="1435627497"/>
    <b v="0"/>
    <n v="18"/>
    <b v="0"/>
    <s v="technology/wearables"/>
    <n v="16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n v="1453502197"/>
    <b v="0"/>
    <n v="12"/>
    <b v="0"/>
    <s v="technology/wearables"/>
    <n v="5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n v="1453793101"/>
    <b v="0"/>
    <n v="123"/>
    <b v="0"/>
    <s v="technology/wearables"/>
    <n v="540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n v="1463392828"/>
    <b v="0"/>
    <n v="96"/>
    <b v="0"/>
    <s v="technology/wearables"/>
    <n v="161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n v="1413495722"/>
    <b v="0"/>
    <n v="31"/>
    <b v="0"/>
    <s v="technology/wearables"/>
    <n v="8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n v="1469289685"/>
    <b v="0"/>
    <n v="179"/>
    <b v="0"/>
    <s v="technology/wearables"/>
    <n v="176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n v="1449011610"/>
    <b v="0"/>
    <n v="23"/>
    <b v="0"/>
    <s v="technology/wearables"/>
    <n v="1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n v="1447698300"/>
    <b v="0"/>
    <n v="23"/>
    <b v="0"/>
    <s v="technology/wearables"/>
    <n v="1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n v="1400051050"/>
    <b v="0"/>
    <n v="41"/>
    <b v="0"/>
    <s v="technology/wearables"/>
    <n v="38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7000"/>
    <n v="1677"/>
    <x v="2"/>
    <s v="US"/>
    <s v="USD"/>
    <n v="1475101495"/>
    <n v="1472509495"/>
    <b v="0"/>
    <n v="32"/>
    <b v="0"/>
    <s v="technology/wearables"/>
    <n v="10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n v="1457475119"/>
    <b v="0"/>
    <n v="4"/>
    <b v="0"/>
    <s v="technology/wearables"/>
    <n v="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n v="1476054568"/>
    <b v="0"/>
    <n v="196"/>
    <b v="0"/>
    <s v="technology/wearables"/>
    <n v="103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n v="1412835530"/>
    <b v="0"/>
    <n v="11"/>
    <b v="0"/>
    <s v="technology/wearables"/>
    <n v="27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n v="1415140480"/>
    <b v="0"/>
    <n v="9"/>
    <b v="0"/>
    <s v="technology/wearables"/>
    <n v="4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1687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n v="1444017801"/>
    <b v="0"/>
    <n v="229"/>
    <b v="0"/>
    <s v="technology/wearables"/>
    <n v="210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n v="1413270690"/>
    <b v="0"/>
    <n v="40"/>
    <b v="0"/>
    <s v="technology/wearables"/>
    <n v="71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n v="1484357160"/>
    <b v="0"/>
    <n v="6"/>
    <b v="0"/>
    <s v="technology/wearables"/>
    <n v="12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n v="1481908613"/>
    <b v="0"/>
    <n v="4"/>
    <b v="0"/>
    <s v="technology/wearables"/>
    <n v="32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n v="1447777514"/>
    <b v="0"/>
    <n v="22"/>
    <b v="0"/>
    <s v="technology/wearables"/>
    <n v="18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n v="1487091661"/>
    <b v="0"/>
    <n v="15"/>
    <b v="0"/>
    <s v="technology/wearables"/>
    <n v="20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n v="1453222827"/>
    <b v="0"/>
    <n v="95"/>
    <b v="0"/>
    <s v="technology/wearables"/>
    <n v="12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n v="1443538783"/>
    <b v="0"/>
    <n v="161"/>
    <b v="0"/>
    <s v="technology/wearables"/>
    <n v="938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n v="1417654672"/>
    <b v="0"/>
    <n v="8"/>
    <b v="0"/>
    <s v="technology/wearables"/>
    <n v="1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n v="1478095223"/>
    <b v="0"/>
    <n v="76"/>
    <b v="0"/>
    <s v="technology/wearables"/>
    <n v="83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n v="1480361115"/>
    <b v="0"/>
    <n v="1"/>
    <b v="0"/>
    <s v="technology/wearables"/>
    <n v="2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n v="1463754646"/>
    <b v="0"/>
    <n v="101"/>
    <b v="0"/>
    <s v="technology/wearables"/>
    <n v="4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n v="1481366052"/>
    <b v="0"/>
    <n v="775"/>
    <b v="0"/>
    <s v="technology/wearables"/>
    <n v="6730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n v="1449000056"/>
    <b v="0"/>
    <n v="90"/>
    <b v="0"/>
    <s v="technology/wearables"/>
    <n v="54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n v="1415750615"/>
    <b v="0"/>
    <n v="16"/>
    <b v="0"/>
    <s v="technology/wearables"/>
    <n v="2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n v="1445893495"/>
    <b v="0"/>
    <n v="6"/>
    <b v="0"/>
    <s v="technology/wearables"/>
    <n v="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n v="1456108456"/>
    <b v="0"/>
    <n v="38"/>
    <b v="0"/>
    <s v="technology/wearables"/>
    <n v="19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n v="1444666335"/>
    <b v="0"/>
    <n v="355"/>
    <b v="0"/>
    <s v="technology/wearables"/>
    <n v="38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n v="1420500149"/>
    <b v="0"/>
    <n v="400"/>
    <b v="0"/>
    <s v="technology/wearables"/>
    <n v="142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s v="music/electronic music"/>
    <n v="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s v="music/electronic music"/>
    <n v="70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s v="music/electronic music"/>
    <n v="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s v="music/electronic music"/>
    <n v="3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s v="music/electronic music"/>
    <n v="15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s v="music/electronic music"/>
    <n v="51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s v="music/electronic music"/>
    <n v="47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s v="music/electronic music"/>
    <n v="52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s v="music/electronic music"/>
    <n v="78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s v="music/electronic music"/>
    <n v="75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s v="music/electronic music"/>
    <n v="46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s v="music/electronic music"/>
    <n v="72"/>
    <n v="108.48"/>
    <x v="4"/>
    <s v="electronic music"/>
    <x v="1031"/>
    <d v="2015-12-16T18:20:10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s v="music/electronic music"/>
    <n v="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s v="music/electronic music"/>
    <n v="4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s v="music/electronic music"/>
    <n v="33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s v="music/electronic music"/>
    <n v="3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s v="music/electronic music"/>
    <n v="7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s v="music/electronic music"/>
    <n v="1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s v="music/electronic music"/>
    <n v="4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n v="1469725209"/>
    <b v="0"/>
    <n v="1"/>
    <b v="0"/>
    <s v="journalism/audio"/>
    <n v="2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n v="1429509855"/>
    <b v="0"/>
    <n v="292"/>
    <b v="0"/>
    <s v="journalism/audio"/>
    <n v="57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n v="1406235550"/>
    <b v="0"/>
    <n v="8"/>
    <b v="0"/>
    <s v="journalism/audio"/>
    <n v="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5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5000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n v="1369286903"/>
    <b v="0"/>
    <n v="123"/>
    <b v="0"/>
    <s v="games/video games"/>
    <n v="5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n v="1390381722"/>
    <b v="0"/>
    <n v="5"/>
    <b v="0"/>
    <s v="games/video games"/>
    <n v="1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n v="1371769582"/>
    <b v="0"/>
    <n v="148"/>
    <b v="0"/>
    <s v="games/video games"/>
    <n v="34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n v="1385065931"/>
    <b v="0"/>
    <n v="10"/>
    <b v="0"/>
    <s v="games/video games"/>
    <n v="1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n v="1382679059"/>
    <b v="0"/>
    <n v="21"/>
    <b v="0"/>
    <s v="games/video games"/>
    <n v="6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n v="1386216545"/>
    <b v="0"/>
    <n v="30"/>
    <b v="0"/>
    <s v="games/video games"/>
    <n v="23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n v="1405674250"/>
    <b v="0"/>
    <n v="975"/>
    <b v="0"/>
    <s v="games/video games"/>
    <n v="314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n v="1450152011"/>
    <b v="0"/>
    <n v="167"/>
    <b v="0"/>
    <s v="games/video games"/>
    <n v="4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n v="1461072936"/>
    <b v="0"/>
    <n v="18"/>
    <b v="0"/>
    <s v="games/video games"/>
    <n v="5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n v="1397186333"/>
    <b v="0"/>
    <n v="98"/>
    <b v="0"/>
    <s v="games/video games"/>
    <n v="1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n v="1401810583"/>
    <b v="0"/>
    <n v="1"/>
    <b v="0"/>
    <s v="games/video games"/>
    <n v="3"/>
    <n v="410"/>
    <x v="6"/>
    <s v="video games"/>
    <x v="1083"/>
    <d v="2014-08-02T15:49:43"/>
  </r>
  <r>
    <n v="1084"/>
    <s v="My own channel"/>
    <s v="I want to start my own channel for gaming"/>
    <n v="1500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n v="1455379575"/>
    <b v="0"/>
    <n v="9"/>
    <b v="0"/>
    <s v="games/video games"/>
    <n v="7"/>
    <n v="114"/>
    <x v="6"/>
    <s v="video games"/>
    <x v="1085"/>
    <d v="2016-03-14T15:06:15"/>
  </r>
  <r>
    <n v="1086"/>
    <s v="Cyber Universe Online"/>
    <s v="Humanity's future in the Galaxy"/>
    <n v="15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n v="1395774667"/>
    <b v="0"/>
    <n v="147"/>
    <b v="0"/>
    <s v="games/video games"/>
    <n v="43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n v="1315588033"/>
    <b v="0"/>
    <n v="27"/>
    <b v="0"/>
    <s v="games/video games"/>
    <n v="2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n v="1375275220"/>
    <b v="0"/>
    <n v="94"/>
    <b v="0"/>
    <s v="games/video games"/>
    <n v="168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n v="1409747154"/>
    <b v="0"/>
    <n v="29"/>
    <b v="0"/>
    <s v="games/video games"/>
    <n v="1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15000"/>
    <n v="1803"/>
    <x v="2"/>
    <s v="US"/>
    <s v="USD"/>
    <n v="1397413095"/>
    <n v="1394821095"/>
    <b v="0"/>
    <n v="22"/>
    <b v="0"/>
    <s v="games/video games"/>
    <n v="1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n v="1452825571"/>
    <b v="0"/>
    <n v="10"/>
    <b v="0"/>
    <s v="games/video games"/>
    <n v="1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n v="1383095125"/>
    <b v="0"/>
    <n v="24"/>
    <b v="0"/>
    <s v="games/video games"/>
    <n v="3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n v="1399888221"/>
    <b v="0"/>
    <n v="37"/>
    <b v="0"/>
    <s v="games/video games"/>
    <n v="20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n v="1393038927"/>
    <b v="0"/>
    <n v="20"/>
    <b v="0"/>
    <s v="games/video games"/>
    <n v="1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n v="1330969575"/>
    <b v="0"/>
    <n v="7"/>
    <b v="0"/>
    <s v="games/video games"/>
    <n v="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n v="1329146235"/>
    <b v="0"/>
    <n v="21"/>
    <b v="0"/>
    <s v="games/video games"/>
    <n v="5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n v="1352327022"/>
    <b v="0"/>
    <n v="11"/>
    <b v="0"/>
    <s v="games/video games"/>
    <n v="2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n v="1416507211"/>
    <b v="0"/>
    <n v="312"/>
    <b v="0"/>
    <s v="games/video games"/>
    <n v="20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n v="1334089208"/>
    <b v="0"/>
    <n v="10"/>
    <b v="0"/>
    <s v="games/video games"/>
    <n v="1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n v="1448461313"/>
    <b v="0"/>
    <n v="8"/>
    <b v="0"/>
    <s v="games/video games"/>
    <n v="1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n v="1394078379"/>
    <b v="0"/>
    <n v="3"/>
    <b v="0"/>
    <s v="games/video games"/>
    <n v="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n v="1427817651"/>
    <b v="0"/>
    <n v="7"/>
    <b v="0"/>
    <s v="games/mobile games"/>
    <n v="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n v="1413318600"/>
    <b v="0"/>
    <n v="23"/>
    <b v="0"/>
    <s v="games/mobile games"/>
    <n v="4"/>
    <n v="25.43"/>
    <x v="6"/>
    <s v="mobile games"/>
    <x v="1127"/>
    <d v="2014-11-14T21:30:00"/>
  </r>
  <r>
    <n v="1128"/>
    <s v="Flying Turds"/>
    <s v="#havingfunFTW"/>
    <n v="15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n v="1480646771"/>
    <b v="0"/>
    <n v="13"/>
    <b v="0"/>
    <s v="games/mobile games"/>
    <n v="10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n v="1447949229"/>
    <b v="0"/>
    <n v="6"/>
    <b v="0"/>
    <s v="games/mobile games"/>
    <n v="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n v="1458848421"/>
    <b v="0"/>
    <n v="39"/>
    <b v="0"/>
    <s v="games/mobile games"/>
    <n v="66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150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n v="1395787973"/>
    <b v="0"/>
    <n v="12"/>
    <b v="0"/>
    <s v="food/food trucks"/>
    <n v="4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</r>
  <r>
    <n v="1149"/>
    <s v="The Floridian Food Truck"/>
    <s v="Bringing culturally diverse Floridian cuisine to the people!"/>
    <n v="145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14440"/>
    <n v="252"/>
    <x v="2"/>
    <s v="US"/>
    <s v="USD"/>
    <n v="1452293675"/>
    <n v="1447109675"/>
    <b v="0"/>
    <n v="6"/>
    <b v="0"/>
    <s v="food/food trucks"/>
    <n v="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4000"/>
    <n v="911"/>
    <x v="2"/>
    <s v="US"/>
    <s v="USD"/>
    <n v="1431709312"/>
    <n v="1429117312"/>
    <b v="0"/>
    <n v="15"/>
    <b v="0"/>
    <s v="food/food trucks"/>
    <n v="7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14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n v="1438915006"/>
    <b v="0"/>
    <n v="3"/>
    <b v="0"/>
    <s v="food/food trucks"/>
    <n v="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n v="1412607880"/>
    <b v="0"/>
    <n v="3"/>
    <b v="0"/>
    <s v="food/food trucks"/>
    <n v="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n v="1424922186"/>
    <b v="0"/>
    <n v="19"/>
    <b v="0"/>
    <s v="food/food trucks"/>
    <n v="8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n v="1401685730"/>
    <b v="0"/>
    <n v="25"/>
    <b v="0"/>
    <s v="food/food trucks"/>
    <n v="1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n v="1432640342"/>
    <b v="0"/>
    <n v="8"/>
    <b v="0"/>
    <s v="food/food trucks"/>
    <n v="22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n v="1407865095"/>
    <b v="0"/>
    <n v="16"/>
    <b v="0"/>
    <s v="food/food trucks"/>
    <n v="8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n v="1471915065"/>
    <b v="0"/>
    <n v="3"/>
    <b v="0"/>
    <s v="food/food trucks"/>
    <n v="8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13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n v="1460146327"/>
    <b v="0"/>
    <n v="19"/>
    <b v="0"/>
    <s v="food/food trucks"/>
    <n v="7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n v="1434389339"/>
    <b v="0"/>
    <n v="9"/>
    <b v="0"/>
    <s v="food/food trucks"/>
    <n v="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n v="1443460627"/>
    <b v="0"/>
    <n v="5"/>
    <b v="0"/>
    <s v="food/food trucks"/>
    <n v="2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n v="1400786514"/>
    <b v="0"/>
    <n v="85"/>
    <b v="0"/>
    <s v="food/food trucks"/>
    <n v="45"/>
    <n v="69.12"/>
    <x v="7"/>
    <s v="food trucks"/>
    <x v="1180"/>
    <d v="2014-06-28T19:21:54"/>
  </r>
  <r>
    <n v="1181"/>
    <s v="Gringo Loco Tacos Food Truck"/>
    <s v="Bringing the best tacos to the streets of Chicago!"/>
    <n v="13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n v="1476391223"/>
    <b v="0"/>
    <n v="3"/>
    <b v="0"/>
    <s v="food/food trucks"/>
    <n v="1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s v="photography/photobooks"/>
    <n v="18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s v="photography/photobooks"/>
    <n v="10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s v="photography/photobooks"/>
    <n v="64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s v="photography/photobooks"/>
    <n v="7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s v="photography/photobooks"/>
    <n v="26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s v="photography/photobooks"/>
    <n v="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s v="photography/photobooks"/>
    <n v="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s v="photography/photobooks"/>
    <n v="24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s v="photography/photobooks"/>
    <n v="2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s v="photography/photobooks"/>
    <n v="175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s v="photography/photobooks"/>
    <n v="108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s v="photography/photobooks"/>
    <n v="31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s v="photography/photobooks"/>
    <n v="305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s v="photography/photobooks"/>
    <n v="75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s v="photography/photobooks"/>
    <n v="2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s v="photography/photobooks"/>
    <n v="5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s v="photography/photobooks"/>
    <n v="5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s v="photography/photobooks"/>
    <n v="415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s v="photography/photobooks"/>
    <n v="139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s v="photography/photobooks"/>
    <n v="112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s v="photography/photobooks"/>
    <n v="109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s v="photography/photobooks"/>
    <n v="9"/>
    <n v="32.340000000000003"/>
    <x v="8"/>
    <s v="photobooks"/>
    <x v="1206"/>
    <d v="2017-03-11T13:29:00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s v="photography/photobooks"/>
    <n v="145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s v="photography/photobooks"/>
    <n v="12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s v="photography/photobooks"/>
    <n v="53"/>
    <n v="138.26"/>
    <x v="8"/>
    <s v="photobooks"/>
    <x v="1209"/>
    <d v="2017-02-25T20:18:25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s v="photography/photobooks"/>
    <n v="42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s v="photography/photobooks"/>
    <n v="8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s v="photography/photobooks"/>
    <n v="27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s v="photography/photobooks"/>
    <n v="55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s v="photography/photobooks"/>
    <n v="2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s v="photography/photobooks"/>
    <n v="32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s v="photography/photobooks"/>
    <n v="170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s v="photography/photobooks"/>
    <n v="227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s v="photography/photobooks"/>
    <n v="129"/>
    <n v="174.21"/>
    <x v="8"/>
    <s v="photobooks"/>
    <x v="1218"/>
    <d v="2015-11-01T03:00:00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s v="photography/photobooks"/>
    <n v="217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s v="photography/photobooks"/>
    <n v="130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s v="photography/photobooks"/>
    <n v="20"/>
    <n v="23.8"/>
    <x v="8"/>
    <s v="photobooks"/>
    <x v="1221"/>
    <d v="2016-12-04T00:00:00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s v="photography/photobooks"/>
    <n v="93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s v="photography/photobooks"/>
    <n v="185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n v="1396876302"/>
    <b v="0"/>
    <n v="18"/>
    <b v="0"/>
    <s v="music/world music"/>
    <n v="9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n v="1377294278"/>
    <b v="0"/>
    <n v="3"/>
    <b v="0"/>
    <s v="music/world music"/>
    <n v="1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n v="1395089981"/>
    <b v="0"/>
    <n v="40"/>
    <b v="0"/>
    <s v="music/world music"/>
    <n v="16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n v="1312047008"/>
    <b v="0"/>
    <n v="24"/>
    <b v="0"/>
    <s v="music/world music"/>
    <n v="12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n v="1328049974"/>
    <b v="0"/>
    <n v="6"/>
    <b v="0"/>
    <s v="music/world music"/>
    <n v="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4"/>
    <s v="world music"/>
    <x v="1235"/>
    <d v="2013-12-15T03:14:59"/>
  </r>
  <r>
    <n v="1236"/>
    <s v="&quot;Volando&quot; CD Release (Canceled)"/>
    <s v="Raising money to give the musicians their due."/>
    <n v="120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n v="1310049536"/>
    <b v="0"/>
    <n v="3"/>
    <b v="0"/>
    <s v="music/world music"/>
    <n v="1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n v="1368579457"/>
    <b v="0"/>
    <n v="8"/>
    <b v="0"/>
    <s v="music/world music"/>
    <n v="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n v="1413057980"/>
    <b v="0"/>
    <n v="34"/>
    <b v="0"/>
    <s v="music/world music"/>
    <n v="2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s v="music/rock"/>
    <n v="17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s v="music/rock"/>
    <n v="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s v="music/rock"/>
    <n v="20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s v="music/rock"/>
    <n v="36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s v="music/rock"/>
    <n v="3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s v="music/rock"/>
    <n v="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s v="music/rock"/>
    <n v="5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s v="music/rock"/>
    <n v="5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s v="music/rock"/>
    <n v="40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s v="music/rock"/>
    <n v="25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s v="music/rock"/>
    <n v="11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s v="music/rock"/>
    <n v="51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s v="music/rock"/>
    <n v="302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s v="music/rock"/>
    <n v="14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s v="music/rock"/>
    <n v="22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s v="music/rock"/>
    <n v="23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s v="music/rock"/>
    <n v="33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s v="music/rock"/>
    <n v="18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s v="music/rock"/>
    <n v="73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s v="music/rock"/>
    <n v="16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s v="music/rock"/>
    <n v="10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s v="music/rock"/>
    <n v="38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s v="music/rock"/>
    <n v="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s v="music/rock"/>
    <n v="204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s v="music/rock"/>
    <n v="12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s v="music/rock"/>
    <n v="18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s v="music/rock"/>
    <n v="104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s v="music/rock"/>
    <n v="69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s v="music/rock"/>
    <n v="48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s v="music/rock"/>
    <n v="3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s v="music/rock"/>
    <n v="367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s v="music/rock"/>
    <n v="232"/>
    <n v="62.52"/>
    <x v="4"/>
    <s v="rock"/>
    <x v="1275"/>
    <d v="2013-08-07T20:49:47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s v="music/rock"/>
    <n v="3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s v="music/rock"/>
    <n v="15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s v="music/rock"/>
    <n v="96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s v="music/rock"/>
    <n v="132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s v="music/rock"/>
    <n v="158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s v="music/rock"/>
    <n v="75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s v="music/rock"/>
    <n v="18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s v="music/rock"/>
    <n v="2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s v="theater/plays"/>
    <n v="20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s v="theater/plays"/>
    <n v="20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s v="theater/plays"/>
    <n v="16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s v="theater/plays"/>
    <n v="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s v="theater/plays"/>
    <n v="19"/>
    <n v="36.08"/>
    <x v="1"/>
    <s v="plays"/>
    <x v="1289"/>
    <d v="2017-01-04T03:14:05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s v="theater/plays"/>
    <n v="44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s v="theater/plays"/>
    <n v="19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s v="theater/plays"/>
    <n v="15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s v="theater/plays"/>
    <n v="6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s v="theater/plays"/>
    <n v="25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s v="theater/plays"/>
    <n v="12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s v="theater/plays"/>
    <n v="219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s v="theater/plays"/>
    <n v="21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s v="theater/plays"/>
    <n v="43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s v="theater/plays"/>
    <n v="2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s v="theater/plays"/>
    <n v="25"/>
    <n v="50"/>
    <x v="1"/>
    <s v="plays"/>
    <x v="1302"/>
    <d v="2016-12-01T02:23:31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s v="theater/plays"/>
    <n v="4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n v="1484196005"/>
    <b v="0"/>
    <n v="104"/>
    <b v="0"/>
    <s v="technology/wearables"/>
    <n v="15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n v="1466611108"/>
    <b v="0"/>
    <n v="86"/>
    <b v="0"/>
    <s v="technology/wearables"/>
    <n v="7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n v="1415098734"/>
    <b v="0"/>
    <n v="356"/>
    <b v="0"/>
    <s v="technology/wearables"/>
    <n v="718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n v="1453118679"/>
    <b v="0"/>
    <n v="45"/>
    <b v="0"/>
    <s v="technology/wearables"/>
    <n v="58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n v="1441919468"/>
    <b v="0"/>
    <n v="35"/>
    <b v="0"/>
    <s v="technology/wearables"/>
    <n v="12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n v="1467734450"/>
    <b v="0"/>
    <n v="24"/>
    <b v="0"/>
    <s v="technology/wearables"/>
    <n v="31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n v="1477509319"/>
    <b v="0"/>
    <n v="100"/>
    <b v="0"/>
    <s v="technology/wearables"/>
    <n v="8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n v="1454432514"/>
    <b v="0"/>
    <n v="122"/>
    <b v="0"/>
    <s v="technology/wearables"/>
    <n v="124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n v="1471881860"/>
    <b v="0"/>
    <n v="11"/>
    <b v="0"/>
    <s v="technology/wearables"/>
    <n v="2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n v="1443700648"/>
    <b v="0"/>
    <n v="248"/>
    <b v="0"/>
    <s v="technology/wearables"/>
    <n v="40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n v="1464586746"/>
    <b v="0"/>
    <n v="19"/>
    <b v="0"/>
    <s v="technology/wearables"/>
    <n v="115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n v="1418346172"/>
    <b v="0"/>
    <n v="135"/>
    <b v="0"/>
    <s v="technology/wearables"/>
    <n v="61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n v="1403810965"/>
    <b v="0"/>
    <n v="9"/>
    <b v="0"/>
    <s v="technology/wearables"/>
    <n v="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n v="1480610046"/>
    <b v="0"/>
    <n v="3"/>
    <b v="0"/>
    <s v="technology/wearables"/>
    <n v="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n v="1479923937"/>
    <b v="0"/>
    <n v="7"/>
    <b v="0"/>
    <s v="technology/wearables"/>
    <n v="6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n v="1458665146"/>
    <b v="0"/>
    <n v="44"/>
    <b v="0"/>
    <s v="technology/wearables"/>
    <n v="13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n v="1473779552"/>
    <b v="0"/>
    <n v="90"/>
    <b v="0"/>
    <s v="technology/wearables"/>
    <n v="49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n v="1480471435"/>
    <b v="0"/>
    <n v="8"/>
    <b v="0"/>
    <s v="technology/wearables"/>
    <n v="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n v="1417460428"/>
    <b v="0"/>
    <n v="11"/>
    <b v="0"/>
    <s v="technology/wearables"/>
    <n v="1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n v="1430324235"/>
    <b v="0"/>
    <n v="41"/>
    <b v="0"/>
    <s v="technology/wearables"/>
    <n v="17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n v="1472570734"/>
    <b v="0"/>
    <n v="15"/>
    <b v="0"/>
    <s v="technology/wearables"/>
    <n v="1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n v="1414041545"/>
    <b v="0"/>
    <n v="9"/>
    <b v="0"/>
    <s v="technology/wearables"/>
    <n v="4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n v="1464763109"/>
    <b v="0"/>
    <n v="50"/>
    <b v="0"/>
    <s v="technology/wearables"/>
    <n v="7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n v="1455129287"/>
    <b v="0"/>
    <n v="276"/>
    <b v="0"/>
    <s v="technology/wearables"/>
    <n v="143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n v="1446762502"/>
    <b v="0"/>
    <n v="16"/>
    <b v="0"/>
    <s v="technology/wearables"/>
    <n v="49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n v="1415825028"/>
    <b v="0"/>
    <n v="224"/>
    <b v="0"/>
    <s v="technology/wearables"/>
    <n v="84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n v="1485957079"/>
    <b v="0"/>
    <n v="140"/>
    <b v="0"/>
    <s v="technology/wearables"/>
    <n v="247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n v="1435951033"/>
    <b v="0"/>
    <n v="15"/>
    <b v="0"/>
    <s v="technology/wearables"/>
    <n v="10"/>
    <n v="66.069999999999993"/>
    <x v="2"/>
    <s v="wearables"/>
    <x v="1338"/>
    <d v="2015-08-02T19:17:13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n v="1472569117"/>
    <b v="0"/>
    <n v="46"/>
    <b v="0"/>
    <s v="technology/wearables"/>
    <n v="17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n v="1466512683"/>
    <b v="0"/>
    <n v="323"/>
    <b v="0"/>
    <s v="technology/wearables"/>
    <n v="51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s v="publishing/nonfiction"/>
    <n v="57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s v="publishing/nonfiction"/>
    <n v="4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s v="publishing/nonfiction"/>
    <n v="7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s v="publishing/nonfiction"/>
    <n v="26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s v="publishing/nonfiction"/>
    <n v="60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s v="publishing/nonfiction"/>
    <n v="10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s v="publishing/nonfiction"/>
    <n v="52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s v="publishing/nonfiction"/>
    <n v="203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s v="publishing/nonfiction"/>
    <n v="13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s v="publishing/nonfiction"/>
    <n v="16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s v="publishing/nonfiction"/>
    <n v="3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s v="publishing/nonfiction"/>
    <n v="6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s v="publishing/nonfiction"/>
    <n v="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s v="publishing/nonfiction"/>
    <n v="8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s v="publishing/nonfiction"/>
    <n v="26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s v="publishing/nonfiction"/>
    <n v="7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s v="publishing/nonfiction"/>
    <n v="1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s v="publishing/nonfiction"/>
    <n v="2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s v="music/rock"/>
    <n v="498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s v="music/rock"/>
    <n v="75"/>
    <n v="81.739999999999995"/>
    <x v="4"/>
    <s v="rock"/>
    <x v="1365"/>
    <d v="2015-03-16T16:35:52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s v="music/rock"/>
    <n v="95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s v="music/rock"/>
    <n v="57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s v="music/rock"/>
    <n v="55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s v="music/rock"/>
    <n v="341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s v="music/rock"/>
    <n v="1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s v="music/rock"/>
    <n v="75"/>
    <n v="107.07"/>
    <x v="4"/>
    <s v="rock"/>
    <x v="1371"/>
    <d v="2015-05-07T18:12:22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s v="music/rock"/>
    <n v="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s v="music/rock"/>
    <n v="28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s v="music/rock"/>
    <n v="6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s v="music/rock"/>
    <n v="9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s v="music/rock"/>
    <n v="15"/>
    <n v="48.71"/>
    <x v="4"/>
    <s v="rock"/>
    <x v="1377"/>
    <d v="2017-02-03T04:11:00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s v="music/rock"/>
    <n v="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s v="music/rock"/>
    <n v="54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s v="music/rock"/>
    <n v="83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s v="music/rock"/>
    <n v="47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s v="music/rock"/>
    <n v="43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s v="music/rock"/>
    <n v="88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s v="music/rock"/>
    <n v="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s v="music/rock"/>
    <n v="5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s v="music/rock"/>
    <n v="67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s v="music/rock"/>
    <n v="7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s v="music/rock"/>
    <n v="3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s v="music/rock"/>
    <n v="6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s v="music/rock"/>
    <n v="28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s v="music/rock"/>
    <n v="9"/>
    <n v="53.88"/>
    <x v="4"/>
    <s v="rock"/>
    <x v="1394"/>
    <d v="2017-03-01T03:00:00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s v="music/rock"/>
    <n v="64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s v="music/rock"/>
    <n v="4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s v="music/rock"/>
    <n v="1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s v="music/rock"/>
    <n v="6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s v="music/rock"/>
    <n v="12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s v="music/rock"/>
    <n v="27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</r>
  <r>
    <n v="1406"/>
    <s v="Man Down! Translation project"/>
    <s v="The White coat and the battle dress uniform"/>
    <n v="10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n v="1444856156"/>
    <b v="0"/>
    <n v="6"/>
    <b v="0"/>
    <s v="publishing/translations"/>
    <n v="1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n v="1415064699"/>
    <b v="0"/>
    <n v="13"/>
    <b v="0"/>
    <s v="publishing/translations"/>
    <n v="3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n v="1436285591"/>
    <b v="0"/>
    <n v="9"/>
    <b v="0"/>
    <s v="publishing/translations"/>
    <n v="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n v="1473418619"/>
    <b v="0"/>
    <n v="10"/>
    <b v="0"/>
    <s v="publishing/translations"/>
    <n v="4"/>
    <n v="44.5"/>
    <x v="3"/>
    <s v="translations"/>
    <x v="1419"/>
    <d v="2016-10-09T10:56:59"/>
  </r>
  <r>
    <n v="1420"/>
    <s v="Shakespeare in the Hood - Romeo and Juliet"/>
    <s v="Help me butcher Shakespeare in a satirical fashion."/>
    <n v="10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n v="1420840709"/>
    <b v="0"/>
    <n v="2"/>
    <b v="0"/>
    <s v="publishing/translations"/>
    <n v="2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n v="1478106802"/>
    <b v="0"/>
    <n v="14"/>
    <b v="0"/>
    <s v="publishing/translations"/>
    <n v="15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n v="1471638385"/>
    <b v="0"/>
    <n v="4"/>
    <b v="0"/>
    <s v="publishing/translations"/>
    <n v="4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n v="1416339088"/>
    <b v="0"/>
    <n v="5"/>
    <b v="0"/>
    <s v="publishing/translations"/>
    <n v="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n v="1445922216"/>
    <b v="0"/>
    <n v="47"/>
    <b v="0"/>
    <s v="publishing/translations"/>
    <n v="54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n v="1477839675"/>
    <b v="0"/>
    <n v="10"/>
    <b v="0"/>
    <s v="publishing/translations"/>
    <n v="8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n v="1431973478"/>
    <b v="0"/>
    <n v="11"/>
    <b v="0"/>
    <s v="publishing/translations"/>
    <n v="8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n v="1402058739"/>
    <b v="0"/>
    <n v="22"/>
    <b v="0"/>
    <s v="publishing/translations"/>
    <n v="8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n v="1459198499"/>
    <b v="0"/>
    <n v="8"/>
    <b v="0"/>
    <s v="publishing/translations"/>
    <n v="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n v="1423166101"/>
    <b v="0"/>
    <n v="6"/>
    <b v="0"/>
    <s v="publishing/translations"/>
    <n v="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n v="1436811769"/>
    <b v="0"/>
    <n v="3"/>
    <b v="0"/>
    <s v="publishing/translations"/>
    <n v="2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1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n v="1405181320"/>
    <b v="0"/>
    <n v="7"/>
    <b v="0"/>
    <s v="publishing/translations"/>
    <n v="16"/>
    <n v="225"/>
    <x v="3"/>
    <s v="translations"/>
    <x v="1455"/>
    <d v="2014-09-05T13:39:00"/>
  </r>
  <r>
    <n v="1456"/>
    <s v="Sometimes you don't need love (Canceled)"/>
    <s v="English Version of my auto-published novel"/>
    <n v="10000"/>
    <n v="145"/>
    <x v="1"/>
    <s v="IT"/>
    <s v="EUR"/>
    <n v="1483459365"/>
    <n v="1480867365"/>
    <b v="0"/>
    <n v="3"/>
    <b v="0"/>
    <s v="publishing/translations"/>
    <n v="1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s v="publishing/radio &amp; podcasts"/>
    <n v="15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s v="publishing/radio &amp; podcasts"/>
    <n v="43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s v="publishing/radio &amp; podcasts"/>
    <n v="9"/>
    <n v="35.44"/>
    <x v="3"/>
    <s v="radio &amp; podcasts"/>
    <x v="1463"/>
    <d v="2013-04-07T20:52:18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s v="publishing/radio &amp; podcasts"/>
    <n v="82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s v="publishing/radio &amp; podcasts"/>
    <n v="136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s v="publishing/radio &amp; podcasts"/>
    <n v="173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s v="publishing/radio &amp; podcasts"/>
    <n v="460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s v="publishing/radio &amp; podcasts"/>
    <n v="9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s v="publishing/radio &amp; podcasts"/>
    <n v="480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s v="publishing/radio &amp; podcasts"/>
    <n v="19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s v="publishing/radio &amp; podcasts"/>
    <n v="332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s v="publishing/radio &amp; podcasts"/>
    <n v="347"/>
    <n v="103.2"/>
    <x v="3"/>
    <s v="radio &amp; podcasts"/>
    <x v="1472"/>
    <d v="2013-10-16T13:01:43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s v="publishing/radio &amp; podcasts"/>
    <n v="18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s v="publishing/radio &amp; podcasts"/>
    <n v="283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s v="publishing/radio &amp; podcasts"/>
    <n v="39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s v="publishing/radio &amp; podcasts"/>
    <n v="334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s v="publishing/radio &amp; podcasts"/>
    <n v="5908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s v="publishing/radio &amp; podcasts"/>
    <n v="22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s v="publishing/radio &amp; podcasts"/>
    <n v="585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n v="1380838145"/>
    <b v="0"/>
    <n v="6"/>
    <b v="0"/>
    <s v="publishing/fiction"/>
    <n v="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10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n v="1386336660"/>
    <b v="0"/>
    <n v="6"/>
    <b v="0"/>
    <s v="publishing/fiction"/>
    <n v="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n v="1378214874"/>
    <b v="0"/>
    <n v="19"/>
    <b v="0"/>
    <s v="publishing/fiction"/>
    <n v="9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s v="publishing/fiction"/>
    <n v="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n v="1425489613"/>
    <b v="0"/>
    <n v="11"/>
    <b v="0"/>
    <s v="publishing/fiction"/>
    <n v="4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n v="1405899378"/>
    <b v="0"/>
    <n v="3"/>
    <b v="0"/>
    <s v="publishing/fiction"/>
    <n v="1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n v="1364852557"/>
    <b v="0"/>
    <n v="15"/>
    <b v="0"/>
    <s v="publishing/fiction"/>
    <n v="7"/>
    <n v="46.73"/>
    <x v="3"/>
    <s v="fiction"/>
    <x v="1500"/>
    <d v="2013-05-01T21:42:37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s v="photography/photobooks"/>
    <n v="86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s v="photography/photobooks"/>
    <n v="223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s v="photography/photobooks"/>
    <n v="181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s v="photography/photobooks"/>
    <n v="166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s v="photography/photobooks"/>
    <n v="17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s v="photography/photobooks"/>
    <n v="26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s v="photography/photobooks"/>
    <n v="205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s v="photography/photobooks"/>
    <n v="220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s v="photography/photobooks"/>
    <n v="165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s v="photography/photobooks"/>
    <n v="16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s v="photography/photobooks"/>
    <n v="202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s v="photography/photobooks"/>
    <n v="12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s v="photography/photobooks"/>
    <n v="27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s v="photography/photobooks"/>
    <n v="4964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s v="photography/photobooks"/>
    <n v="194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s v="photography/photobooks"/>
    <n v="256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s v="photography/photobooks"/>
    <n v="324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s v="photography/photobooks"/>
    <n v="98"/>
    <n v="64.16"/>
    <x v="8"/>
    <s v="photobooks"/>
    <x v="1519"/>
    <d v="2014-06-20T21:59:00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s v="photography/photobooks"/>
    <n v="196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s v="photography/photobooks"/>
    <n v="422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s v="photography/photobooks"/>
    <n v="636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s v="photography/photobooks"/>
    <n v="243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s v="photography/photobooks"/>
    <n v="6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s v="photography/photobooks"/>
    <n v="50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s v="photography/photobooks"/>
    <n v="306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s v="photography/photobooks"/>
    <n v="4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s v="photography/photobooks"/>
    <n v="94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s v="photography/photobooks"/>
    <n v="213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s v="photography/photobooks"/>
    <n v="524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s v="photography/photobooks"/>
    <n v="4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s v="photography/photobooks"/>
    <n v="269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s v="photography/photobooks"/>
    <n v="726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s v="photography/photobooks"/>
    <n v="34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s v="photography/photobooks"/>
    <n v="5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s v="photography/photobooks"/>
    <n v="334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s v="photography/photobooks"/>
    <n v="24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s v="photography/photobooks"/>
    <n v="80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s v="photography/photobooks"/>
    <n v="302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s v="photography/photobooks"/>
    <n v="196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n v="1405746399"/>
    <b v="0"/>
    <n v="11"/>
    <b v="0"/>
    <s v="photography/nature"/>
    <n v="3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n v="1444425020"/>
    <b v="0"/>
    <n v="1"/>
    <b v="0"/>
    <s v="photography/nature"/>
    <n v="1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n v="1443928559"/>
    <b v="0"/>
    <n v="6"/>
    <b v="0"/>
    <s v="photography/nature"/>
    <n v="2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n v="1410366708"/>
    <b v="0"/>
    <n v="16"/>
    <b v="0"/>
    <s v="photography/nature"/>
    <n v="24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n v="1465011624"/>
    <b v="0"/>
    <n v="12"/>
    <b v="0"/>
    <s v="photography/nature"/>
    <n v="8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s v="photography/nature"/>
    <n v="1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s v="photography/nature"/>
    <n v="1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s v="publishing/art books"/>
    <n v="1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s v="publishing/art books"/>
    <n v="7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s v="publishing/art books"/>
    <n v="40"/>
    <n v="155"/>
    <x v="3"/>
    <s v="art books"/>
    <x v="1568"/>
    <d v="2014-12-24T01:29:45"/>
  </r>
  <r>
    <n v="1569"/>
    <s v="to be removed (Canceled)"/>
    <s v="to be removed"/>
    <n v="85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s v="publishing/art books"/>
    <n v="29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s v="publishing/art books"/>
    <n v="1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n v="1402317296"/>
    <b v="0"/>
    <n v="35"/>
    <b v="0"/>
    <s v="publishing/art books"/>
    <n v="28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n v="1431810368"/>
    <b v="0"/>
    <n v="10"/>
    <b v="0"/>
    <s v="publishing/art books"/>
    <n v="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n v="1281317691"/>
    <b v="0"/>
    <n v="4"/>
    <b v="0"/>
    <s v="publishing/art books"/>
    <n v="3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8000"/>
    <n v="93"/>
    <x v="2"/>
    <s v="US"/>
    <s v="USD"/>
    <n v="1445894400"/>
    <n v="1440961053"/>
    <b v="0"/>
    <n v="3"/>
    <b v="0"/>
    <s v="photography/places"/>
    <n v="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n v="1480800568"/>
    <b v="0"/>
    <n v="12"/>
    <b v="0"/>
    <s v="photography/places"/>
    <n v="20"/>
    <n v="131.66999999999999"/>
    <x v="8"/>
    <s v="places"/>
    <x v="1585"/>
    <d v="2016-12-25T11:00:00"/>
  </r>
  <r>
    <n v="1586"/>
    <s v="Missouri In Pictures"/>
    <s v="Show the world the beauty that is in all of our back yards!"/>
    <n v="80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8000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8000"/>
    <n v="1020"/>
    <x v="2"/>
    <s v="IT"/>
    <s v="EUR"/>
    <n v="1443040464"/>
    <n v="1440448464"/>
    <b v="0"/>
    <n v="2"/>
    <b v="0"/>
    <s v="photography/places"/>
    <n v="1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n v="1457112341"/>
    <b v="0"/>
    <n v="92"/>
    <b v="0"/>
    <s v="photography/places"/>
    <n v="51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8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n v="1458147982"/>
    <b v="0"/>
    <n v="10"/>
    <b v="0"/>
    <s v="photography/places"/>
    <n v="3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n v="1400634728"/>
    <b v="0"/>
    <n v="7"/>
    <b v="0"/>
    <s v="photography/places"/>
    <n v="4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n v="1414577969"/>
    <b v="0"/>
    <n v="3"/>
    <b v="0"/>
    <s v="photography/places"/>
    <n v="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n v="1401585752"/>
    <b v="0"/>
    <n v="9"/>
    <b v="0"/>
    <s v="photography/places"/>
    <n v="5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s v="music/rock"/>
    <n v="19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s v="music/rock"/>
    <n v="25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s v="music/rock"/>
    <n v="43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s v="music/rock"/>
    <n v="76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s v="music/rock"/>
    <n v="18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s v="music/rock"/>
    <n v="1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s v="music/rock"/>
    <n v="22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s v="music/rock"/>
    <n v="68"/>
    <n v="48.54"/>
    <x v="4"/>
    <s v="rock"/>
    <x v="1610"/>
    <d v="2012-12-15T22:11:50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s v="music/rock"/>
    <n v="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s v="music/rock"/>
    <n v="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s v="music/rock"/>
    <n v="13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s v="music/rock"/>
    <n v="64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s v="music/rock"/>
    <n v="130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s v="music/rock"/>
    <n v="128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s v="music/rock"/>
    <n v="20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s v="music/rock"/>
    <n v="25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s v="music/rock"/>
    <n v="14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s v="music/rock"/>
    <n v="76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s v="music/rock"/>
    <n v="88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s v="music/rock"/>
    <n v="9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s v="music/rock"/>
    <n v="15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s v="music/rock"/>
    <n v="146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s v="music/rock"/>
    <n v="29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s v="music/rock"/>
    <n v="50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s v="music/rock"/>
    <n v="78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s v="music/rock"/>
    <n v="13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s v="music/rock"/>
    <n v="195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s v="music/rock"/>
    <n v="5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s v="music/rock"/>
    <n v="125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s v="music/rock"/>
    <n v="2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s v="music/rock"/>
    <n v="31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s v="music/rock"/>
    <n v="58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s v="music/rock"/>
    <n v="6"/>
    <n v="34.6"/>
    <x v="4"/>
    <s v="rock"/>
    <x v="1637"/>
    <d v="2009-12-31T23:39:00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s v="music/rock"/>
    <n v="13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s v="music/rock"/>
    <n v="23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s v="music/rock"/>
    <n v="8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s v="music/pop"/>
    <n v="3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s v="music/pop"/>
    <n v="15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s v="music/pop"/>
    <n v="78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s v="music/pop"/>
    <n v="137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s v="music/pop"/>
    <n v="69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s v="music/pop"/>
    <n v="28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s v="music/pop"/>
    <n v="6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s v="music/pop"/>
    <n v="48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s v="music/pop"/>
    <n v="2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s v="music/pop"/>
    <n v="5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s v="music/pop"/>
    <n v="109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s v="music/pop"/>
    <n v="16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s v="music/pop"/>
    <n v="2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s v="music/pop"/>
    <n v="9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s v="music/pop"/>
    <n v="328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s v="music/pop"/>
    <n v="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s v="music/pop"/>
    <n v="7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s v="music/pop"/>
    <n v="13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s v="music/pop"/>
    <n v="10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s v="music/pop"/>
    <n v="14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s v="music/pop"/>
    <n v="3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s v="music/pop"/>
    <n v="54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s v="music/pop"/>
    <n v="53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s v="music/pop"/>
    <n v="5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s v="music/pop"/>
    <n v="109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s v="music/pop"/>
    <n v="37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s v="music/pop"/>
    <n v="14"/>
    <n v="44.61"/>
    <x v="4"/>
    <s v="pop"/>
    <x v="1670"/>
    <d v="2010-07-05T04:00:00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s v="music/pop"/>
    <n v="2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s v="music/pop"/>
    <n v="26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s v="music/pop"/>
    <n v="36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s v="music/pop"/>
    <n v="134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s v="music/pop"/>
    <n v="18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s v="music/pop"/>
    <n v="46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s v="music/pop"/>
    <n v="89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s v="music/pop"/>
    <n v="2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s v="music/pop"/>
    <n v="47"/>
    <n v="62.5"/>
    <x v="4"/>
    <s v="pop"/>
    <x v="1679"/>
    <d v="2011-07-22T01:39:05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s v="music/pop"/>
    <n v="16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s v="music/faith"/>
    <n v="87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s v="music/faith"/>
    <n v="1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s v="music/faith"/>
    <n v="116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s v="music/faith"/>
    <n v="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s v="music/faith"/>
    <n v="42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s v="music/faith"/>
    <n v="24"/>
    <n v="253.14"/>
    <x v="4"/>
    <s v="faith"/>
    <x v="1688"/>
    <d v="2017-04-09T11:49:54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s v="music/faith"/>
    <n v="32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s v="music/faith"/>
    <n v="8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s v="music/faith"/>
    <n v="134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s v="music/faith"/>
    <n v="32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s v="music/faith"/>
    <n v="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s v="music/faith"/>
    <n v="19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s v="music/faith"/>
    <n v="3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s v="music/faith"/>
    <n v="69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n v="1421464873"/>
    <b v="0"/>
    <n v="11"/>
    <b v="0"/>
    <s v="music/faith"/>
    <n v="17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n v="1456593495"/>
    <b v="0"/>
    <n v="9"/>
    <b v="0"/>
    <s v="music/faith"/>
    <n v="6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n v="1405949514"/>
    <b v="0"/>
    <n v="4"/>
    <b v="0"/>
    <s v="music/faith"/>
    <n v="1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n v="1406907034"/>
    <b v="0"/>
    <n v="2"/>
    <b v="0"/>
    <s v="music/faith"/>
    <n v="14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n v="1409944412"/>
    <b v="0"/>
    <n v="1"/>
    <b v="0"/>
    <s v="music/faith"/>
    <n v="1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n v="1427925761"/>
    <b v="0"/>
    <n v="17"/>
    <b v="0"/>
    <s v="music/faith"/>
    <n v="26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n v="1477835499"/>
    <b v="0"/>
    <n v="3"/>
    <b v="0"/>
    <s v="music/faith"/>
    <n v="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n v="1459467238"/>
    <b v="0"/>
    <n v="41"/>
    <b v="0"/>
    <s v="music/faith"/>
    <n v="19"/>
    <n v="34.020000000000003"/>
    <x v="4"/>
    <s v="faith"/>
    <x v="1717"/>
    <d v="2016-04-21T04:00:00"/>
  </r>
  <r>
    <n v="1718"/>
    <s v="The Prodigal Son"/>
    <s v="A melody for the galaxy."/>
    <n v="7175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n v="1412966871"/>
    <b v="0"/>
    <n v="8"/>
    <b v="0"/>
    <s v="music/faith"/>
    <n v="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n v="1430855315"/>
    <b v="0"/>
    <n v="3"/>
    <b v="0"/>
    <s v="music/faith"/>
    <n v="9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n v="1406330049"/>
    <b v="0"/>
    <n v="9"/>
    <b v="0"/>
    <s v="music/faith"/>
    <n v="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n v="1401401064"/>
    <b v="0"/>
    <n v="16"/>
    <b v="0"/>
    <s v="music/faith"/>
    <n v="3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n v="1442847674"/>
    <b v="0"/>
    <n v="7"/>
    <b v="0"/>
    <s v="music/faith"/>
    <n v="12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7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n v="1468006345"/>
    <b v="0"/>
    <n v="2"/>
    <b v="0"/>
    <s v="music/faith"/>
    <n v="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n v="1434840392"/>
    <b v="0"/>
    <n v="15"/>
    <b v="0"/>
    <s v="music/faith"/>
    <n v="12"/>
    <n v="56.67"/>
    <x v="4"/>
    <s v="faith"/>
    <x v="1737"/>
    <d v="2015-07-20T22:46:32"/>
  </r>
  <r>
    <n v="1738"/>
    <s v="The Flashing Lights"/>
    <s v="Music that inspires and gives hope for overcoming and change. And it is good music."/>
    <n v="7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s v="photography/photobooks"/>
    <n v="19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s v="photography/photobooks"/>
    <n v="3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s v="photography/photobooks"/>
    <n v="86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s v="photography/photobooks"/>
    <n v="93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s v="photography/photobooks"/>
    <n v="317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s v="photography/photobooks"/>
    <n v="13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s v="photography/photobooks"/>
    <n v="92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s v="photography/photobooks"/>
    <n v="177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s v="photography/photobooks"/>
    <n v="144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s v="photography/photobooks"/>
    <n v="147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s v="photography/photobooks"/>
    <n v="45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s v="photography/photobooks"/>
    <n v="231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s v="photography/photobooks"/>
    <n v="134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s v="photography/photobooks"/>
    <n v="8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s v="photography/photobooks"/>
    <n v="83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s v="photography/photobooks"/>
    <n v="16"/>
    <n v="42.48"/>
    <x v="8"/>
    <s v="photobooks"/>
    <x v="1758"/>
    <d v="2016-07-14T22:56:32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s v="photography/photobooks"/>
    <n v="7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s v="photography/photobooks"/>
    <n v="118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61"/>
    <d v="2015-09-12T13:37:40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s v="photography/photobooks"/>
    <n v="1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s v="photography/photobooks"/>
    <n v="177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n v="1404560379"/>
    <b v="1"/>
    <n v="39"/>
    <b v="0"/>
    <s v="photography/photobooks"/>
    <n v="3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n v="1405380712"/>
    <b v="1"/>
    <n v="103"/>
    <b v="0"/>
    <s v="photography/photobooks"/>
    <n v="11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n v="1404488884"/>
    <b v="1"/>
    <n v="39"/>
    <b v="0"/>
    <s v="photography/photobooks"/>
    <n v="35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n v="1406640444"/>
    <b v="1"/>
    <n v="15"/>
    <b v="0"/>
    <s v="photography/photobooks"/>
    <n v="3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n v="1418585959"/>
    <b v="1"/>
    <n v="22"/>
    <b v="0"/>
    <s v="photography/photobooks"/>
    <n v="1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n v="1410288194"/>
    <b v="1"/>
    <n v="92"/>
    <b v="0"/>
    <s v="photography/photobooks"/>
    <n v="213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n v="1411515040"/>
    <b v="1"/>
    <n v="25"/>
    <b v="0"/>
    <s v="photography/photobooks"/>
    <n v="14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n v="1399482836"/>
    <b v="1"/>
    <n v="19"/>
    <b v="0"/>
    <s v="photography/photobooks"/>
    <n v="1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n v="1417803298"/>
    <b v="1"/>
    <n v="19"/>
    <b v="0"/>
    <s v="photography/photobooks"/>
    <n v="29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n v="1413609292"/>
    <b v="1"/>
    <n v="13"/>
    <b v="0"/>
    <s v="photography/photobooks"/>
    <n v="18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n v="1410305160"/>
    <b v="1"/>
    <n v="124"/>
    <b v="0"/>
    <s v="photography/photobooks"/>
    <n v="32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n v="1411513071"/>
    <b v="1"/>
    <n v="4"/>
    <b v="0"/>
    <s v="photography/photobooks"/>
    <n v="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n v="1421829253"/>
    <b v="1"/>
    <n v="10"/>
    <b v="0"/>
    <s v="photography/photobooks"/>
    <n v="10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n v="1423600995"/>
    <b v="1"/>
    <n v="15"/>
    <b v="0"/>
    <s v="photography/photobooks"/>
    <n v="15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n v="1470242180"/>
    <b v="1"/>
    <n v="38"/>
    <b v="0"/>
    <s v="photography/photobooks"/>
    <n v="6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n v="1462285510"/>
    <b v="1"/>
    <n v="152"/>
    <b v="0"/>
    <s v="photography/photobooks"/>
    <n v="183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n v="1471272545"/>
    <b v="1"/>
    <n v="24"/>
    <b v="0"/>
    <s v="photography/photobooks"/>
    <n v="22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n v="1453211289"/>
    <b v="1"/>
    <n v="76"/>
    <b v="0"/>
    <s v="photography/photobooks"/>
    <n v="8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n v="1429656478"/>
    <b v="1"/>
    <n v="185"/>
    <b v="0"/>
    <s v="photography/photobooks"/>
    <n v="146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n v="1419954240"/>
    <b v="1"/>
    <n v="33"/>
    <b v="0"/>
    <s v="photography/photobooks"/>
    <n v="3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n v="1410750855"/>
    <b v="1"/>
    <n v="108"/>
    <b v="0"/>
    <s v="photography/photobooks"/>
    <n v="75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n v="1416057177"/>
    <b v="1"/>
    <n v="29"/>
    <b v="0"/>
    <s v="photography/photobooks"/>
    <n v="14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n v="1425570237"/>
    <b v="1"/>
    <n v="24"/>
    <b v="0"/>
    <s v="photography/photobooks"/>
    <n v="24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n v="1420560678"/>
    <b v="1"/>
    <n v="15"/>
    <b v="0"/>
    <s v="photography/photobooks"/>
    <n v="2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n v="1417369565"/>
    <b v="1"/>
    <n v="4"/>
    <b v="0"/>
    <s v="photography/photobooks"/>
    <n v="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n v="1435970682"/>
    <b v="1"/>
    <n v="139"/>
    <b v="0"/>
    <s v="photography/photobooks"/>
    <n v="243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n v="1420636422"/>
    <b v="1"/>
    <n v="18"/>
    <b v="0"/>
    <s v="photography/photobooks"/>
    <n v="17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n v="1473922541"/>
    <b v="1"/>
    <n v="81"/>
    <b v="0"/>
    <s v="photography/photobooks"/>
    <n v="181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n v="1464172366"/>
    <b v="1"/>
    <n v="86"/>
    <b v="0"/>
    <s v="photography/photobooks"/>
    <n v="70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n v="1479217189"/>
    <b v="1"/>
    <n v="140"/>
    <b v="0"/>
    <s v="photography/photobooks"/>
    <n v="113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n v="1449388233"/>
    <b v="1"/>
    <n v="37"/>
    <b v="0"/>
    <s v="photography/photobooks"/>
    <n v="36"/>
    <n v="58.97"/>
    <x v="8"/>
    <s v="photobooks"/>
    <x v="1798"/>
    <d v="2016-02-04T07:50:33"/>
  </r>
  <r>
    <n v="1799"/>
    <s v="The UnDiscovered Image"/>
    <s v="The UnDiscovered Image, a monthly publication dedicated to photographers."/>
    <n v="6000"/>
    <n v="69.83"/>
    <x v="2"/>
    <s v="GB"/>
    <s v="GBP"/>
    <n v="1415740408"/>
    <n v="1414008808"/>
    <b v="1"/>
    <n v="6"/>
    <b v="0"/>
    <s v="photography/photobooks"/>
    <n v="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n v="1473517970"/>
    <b v="1"/>
    <n v="113"/>
    <b v="0"/>
    <s v="photography/photobooks"/>
    <n v="158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n v="1447429868"/>
    <b v="1"/>
    <n v="37"/>
    <b v="0"/>
    <s v="photography/photobooks"/>
    <n v="39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n v="1433416830"/>
    <b v="1"/>
    <n v="18"/>
    <b v="0"/>
    <s v="photography/photobooks"/>
    <n v="2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n v="1421199782"/>
    <b v="1"/>
    <n v="75"/>
    <b v="0"/>
    <s v="photography/photobooks"/>
    <n v="90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n v="1444061804"/>
    <b v="1"/>
    <n v="52"/>
    <b v="0"/>
    <s v="photography/photobooks"/>
    <n v="91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n v="1441048658"/>
    <b v="1"/>
    <n v="122"/>
    <b v="0"/>
    <s v="photography/photobooks"/>
    <n v="1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06"/>
    <d v="2014-09-30T15:19:09"/>
  </r>
  <r>
    <n v="1807"/>
    <s v="Anywhere but Here"/>
    <s v="I want to explore alternative cultures and lifestyles in America."/>
    <n v="6000"/>
    <n v="553"/>
    <x v="2"/>
    <s v="US"/>
    <s v="USD"/>
    <n v="1411868313"/>
    <n v="1409276313"/>
    <b v="1"/>
    <n v="8"/>
    <b v="0"/>
    <s v="photography/photobooks"/>
    <n v="9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n v="1483806030"/>
    <b v="1"/>
    <n v="96"/>
    <b v="0"/>
    <s v="photography/photobooks"/>
    <n v="193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n v="1422222439"/>
    <b v="1"/>
    <n v="9"/>
    <b v="0"/>
    <s v="photography/photobooks"/>
    <n v="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600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n v="1422516736"/>
    <b v="0"/>
    <n v="140"/>
    <b v="0"/>
    <s v="photography/photobooks"/>
    <n v="9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n v="1467061303"/>
    <b v="0"/>
    <n v="6"/>
    <b v="0"/>
    <s v="photography/photobooks"/>
    <n v="8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n v="1480607607"/>
    <b v="0"/>
    <n v="100"/>
    <b v="0"/>
    <s v="photography/photobooks"/>
    <n v="157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n v="1425261690"/>
    <b v="0"/>
    <n v="8"/>
    <b v="0"/>
    <s v="photography/photobooks"/>
    <n v="28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s v="music/rock"/>
    <n v="56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s v="music/rock"/>
    <n v="5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s v="music/rock"/>
    <n v="14"/>
    <n v="24.58"/>
    <x v="4"/>
    <s v="rock"/>
    <x v="1823"/>
    <d v="2012-10-24T16:26:16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s v="music/rock"/>
    <n v="5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42.02"/>
    <x v="4"/>
    <s v="rock"/>
    <x v="1825"/>
    <d v="2013-07-11T20:01:43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s v="music/rock"/>
    <n v="34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s v="music/rock"/>
    <n v="134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s v="music/rock"/>
    <n v="334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s v="music/rock"/>
    <n v="42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s v="music/rock"/>
    <n v="25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s v="music/rock"/>
    <n v="17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s v="music/rock"/>
    <n v="8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s v="music/rock"/>
    <n v="18"/>
    <n v="42"/>
    <x v="4"/>
    <s v="rock"/>
    <x v="1833"/>
    <d v="2013-03-02T07:59:00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s v="music/rock"/>
    <n v="197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s v="music/rock"/>
    <n v="9"/>
    <n v="47.27"/>
    <x v="4"/>
    <s v="rock"/>
    <x v="1835"/>
    <d v="2016-03-31T15:51:11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s v="music/rock"/>
    <n v="16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s v="music/rock"/>
    <n v="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s v="music/rock"/>
    <n v="17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s v="music/rock"/>
    <n v="16"/>
    <n v="75.38"/>
    <x v="4"/>
    <s v="rock"/>
    <x v="1840"/>
    <d v="2013-05-07T04:59:00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s v="music/rock"/>
    <n v="42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s v="music/rock"/>
    <n v="207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s v="music/rock"/>
    <n v="25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s v="music/rock"/>
    <n v="17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s v="music/rock"/>
    <n v="345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s v="music/rock"/>
    <n v="5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s v="music/rock"/>
    <n v="54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s v="music/rock"/>
    <n v="5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s v="music/rock"/>
    <n v="1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s v="music/rock"/>
    <n v="22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s v="music/rock"/>
    <n v="292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s v="music/rock"/>
    <n v="14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s v="music/rock"/>
    <n v="25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s v="music/rock"/>
    <n v="22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s v="music/rock"/>
    <n v="34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s v="music/rock"/>
    <n v="5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s v="music/rock"/>
    <n v="101"/>
    <n v="40.549999999999997"/>
    <x v="4"/>
    <s v="rock"/>
    <x v="1858"/>
    <d v="2011-12-16T05:48:41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s v="music/rock"/>
    <n v="66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s v="music/rock"/>
    <n v="1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n v="1484912974"/>
    <b v="0"/>
    <n v="16"/>
    <b v="0"/>
    <s v="games/mobile games"/>
    <n v="24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n v="1396631500"/>
    <b v="0"/>
    <n v="48"/>
    <b v="0"/>
    <s v="games/mobile games"/>
    <n v="46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n v="1483768497"/>
    <b v="0"/>
    <n v="2"/>
    <b v="0"/>
    <s v="games/mobile games"/>
    <n v="2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n v="1448044925"/>
    <b v="0"/>
    <n v="17"/>
    <b v="0"/>
    <s v="games/mobile games"/>
    <n v="2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n v="1451723535"/>
    <b v="0"/>
    <n v="11"/>
    <b v="0"/>
    <s v="games/mobile games"/>
    <n v="6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n v="1413053301"/>
    <b v="0"/>
    <n v="95"/>
    <b v="0"/>
    <s v="games/mobile games"/>
    <n v="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n v="1433041602"/>
    <b v="0"/>
    <n v="13"/>
    <b v="0"/>
    <s v="games/mobile games"/>
    <n v="4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862"/>
    <n v="1004"/>
    <x v="2"/>
    <s v="GB"/>
    <s v="GBP"/>
    <n v="1459341380"/>
    <n v="1456839380"/>
    <b v="0"/>
    <n v="24"/>
    <b v="0"/>
    <s v="games/mobile games"/>
    <n v="17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s v="music/indie rock"/>
    <n v="5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s v="music/indie rock"/>
    <n v="58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s v="music/indie rock"/>
    <n v="1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s v="music/indie rock"/>
    <n v="23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s v="music/indie rock"/>
    <n v="95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s v="music/indie rock"/>
    <n v="2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s v="music/indie rock"/>
    <n v="6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s v="music/indie rock"/>
    <n v="7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s v="music/indie rock"/>
    <n v="39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s v="music/indie rock"/>
    <n v="31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s v="music/indie rock"/>
    <n v="192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s v="music/indie rock"/>
    <n v="1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s v="music/indie rock"/>
    <n v="47"/>
    <n v="57.78"/>
    <x v="4"/>
    <s v="indie rock"/>
    <x v="1893"/>
    <d v="2011-04-16T03:59:00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s v="music/indie rock"/>
    <n v="2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s v="music/indie rock"/>
    <n v="168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s v="music/indie rock"/>
    <n v="10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s v="music/indie rock"/>
    <n v="118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s v="music/indie rock"/>
    <n v="26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s v="music/indie rock"/>
    <n v="22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s v="music/indie rock"/>
    <n v="50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n v="1429707729"/>
    <b v="0"/>
    <n v="25"/>
    <b v="0"/>
    <s v="technology/gadgets"/>
    <n v="49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n v="1480357791"/>
    <b v="0"/>
    <n v="41"/>
    <b v="0"/>
    <s v="technology/gadgets"/>
    <n v="25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n v="1464105983"/>
    <b v="0"/>
    <n v="99"/>
    <b v="0"/>
    <s v="technology/gadgets"/>
    <n v="389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n v="1399557925"/>
    <b v="0"/>
    <n v="4"/>
    <b v="0"/>
    <s v="technology/gadgets"/>
    <n v="2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n v="1480456900"/>
    <b v="0"/>
    <n v="4"/>
    <b v="0"/>
    <s v="technology/gadgets"/>
    <n v="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n v="1411467479"/>
    <b v="0"/>
    <n v="38"/>
    <b v="0"/>
    <s v="technology/gadgets"/>
    <n v="90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n v="1442531217"/>
    <b v="0"/>
    <n v="285"/>
    <b v="0"/>
    <s v="technology/gadgets"/>
    <n v="60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n v="1430803560"/>
    <b v="0"/>
    <n v="42"/>
    <b v="0"/>
    <s v="technology/gadgets"/>
    <n v="54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n v="1410178578"/>
    <b v="0"/>
    <n v="26"/>
    <b v="0"/>
    <s v="technology/gadgets"/>
    <n v="1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n v="1413519073"/>
    <b v="0"/>
    <n v="2"/>
    <b v="0"/>
    <s v="technology/gadgets"/>
    <n v="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n v="1476378775"/>
    <b v="0"/>
    <n v="6"/>
    <b v="0"/>
    <s v="technology/gadgets"/>
    <n v="2"/>
    <n v="17"/>
    <x v="2"/>
    <s v="gadgets"/>
    <x v="1916"/>
    <d v="2016-11-07T18:12:55"/>
  </r>
  <r>
    <n v="1917"/>
    <s v="Chronovisor:The MOST innovative watch for night time reading"/>
    <s v="Let's build a legendary brand altogether"/>
    <n v="5500"/>
    <n v="205025"/>
    <x v="2"/>
    <s v="HK"/>
    <s v="HKD"/>
    <n v="1486708133"/>
    <n v="1484116133"/>
    <b v="0"/>
    <n v="70"/>
    <b v="0"/>
    <s v="technology/gadgets"/>
    <n v="372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n v="1404845851"/>
    <b v="0"/>
    <n v="9"/>
    <b v="0"/>
    <s v="technology/gadgets"/>
    <n v="5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n v="1429477249"/>
    <b v="0"/>
    <n v="8"/>
    <b v="0"/>
    <s v="technology/gadgets"/>
    <n v="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n v="1443042061"/>
    <b v="0"/>
    <n v="105"/>
    <b v="0"/>
    <s v="technology/gadgets"/>
    <n v="78"/>
    <n v="40.98"/>
    <x v="2"/>
    <s v="gadgets"/>
    <x v="1920"/>
    <d v="2015-10-21T23:00:00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s v="music/indie rock"/>
    <n v="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s v="music/indie rock"/>
    <n v="42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s v="music/indie rock"/>
    <n v="6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s v="music/indie rock"/>
    <n v="6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s v="music/indie rock"/>
    <n v="32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s v="music/indie rock"/>
    <n v="56"/>
    <n v="27.39"/>
    <x v="4"/>
    <s v="indie rock"/>
    <x v="1926"/>
    <d v="2010-11-02T00:26:00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s v="music/indie rock"/>
    <n v="12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s v="music/indie rock"/>
    <n v="52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s v="music/indie rock"/>
    <n v="64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n v="48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n v="112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n v="207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n v="5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n v="175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n v="22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n v="348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n v="22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n v="2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n v="630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n v="166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n v="3411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n v="6304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n v="6960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n v="22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n v="16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n v="16004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n v="1060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n v="1925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n v="212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n v="138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n v="67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n v="698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n v="3348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n v="3528"/>
    <n v="483.34"/>
    <x v="2"/>
    <s v="hardware"/>
    <x v="1956"/>
    <d v="2015-04-18T21:10:05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n v="100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n v="2010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n v="313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n v="165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n v="221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n v="386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n v="48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n v="4631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n v="4135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n v="148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n v="2850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n v="231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n v="2104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n v="33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n v="10171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n v="1502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n v="668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n v="27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n v="402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n v="10268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n v="4596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n v="3548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s v="photography/people"/>
    <n v="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s v="photography/people"/>
    <n v="63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n v="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s v="photography/people"/>
    <n v="47"/>
    <n v="83.43"/>
    <x v="8"/>
    <s v="people"/>
    <x v="1987"/>
    <d v="2015-03-01T15:21:16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s v="photography/people"/>
    <n v="1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s v="photography/people"/>
    <n v="3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s v="photography/people"/>
    <n v="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s v="photography/people"/>
    <n v="1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s v="photography/people"/>
    <n v="5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n v="420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n v="2168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n v="234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n v="742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n v="247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n v="23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n v="305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n v="19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n v="81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n v="15837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n v="46883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n v="16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n v="1843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n v="6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n v="1329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n v="3879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n v="58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n v="2503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n v="322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n v="468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n v="321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n v="66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n v="240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n v="7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n v="18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n v="1483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n v="1204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n v="1521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n v="89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n v="6034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n v="3377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n v="790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n v="60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n v="673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n v="3405"/>
    <n v="449.26"/>
    <x v="2"/>
    <s v="hardware"/>
    <x v="2039"/>
    <d v="2016-12-01T04:59:00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n v="149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n v="34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n v="247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n v="140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n v="325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n v="803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n v="24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n v="2019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n v="2522"/>
    <n v="91.83"/>
    <x v="2"/>
    <s v="hardware"/>
    <x v="2048"/>
    <d v="2013-05-23T15:38:11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n v="120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n v="94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n v="209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n v="3530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n v="795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n v="201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n v="1535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n v="607"/>
    <n v="45.55"/>
    <x v="2"/>
    <s v="hardware"/>
    <x v="2057"/>
    <d v="2016-02-26T11:52:12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n v="86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n v="86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n v="982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n v="2300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n v="11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n v="10016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n v="1594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n v="87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n v="1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n v="526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n v="128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n v="79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n v="112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n v="158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n v="305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n v="12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n v="3356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n v="1945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n v="1155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n v="525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n v="576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n v="102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n v="80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n v="17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n v="65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n v="148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n v="8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n v="6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n v="6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n v="18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n v="434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n v="122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n v="8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n v="5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n v="1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n v="6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n v="120"/>
    <n v="188.13"/>
    <x v="4"/>
    <s v="indie rock"/>
    <x v="2098"/>
    <d v="2012-03-08T02:43:55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n v="79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n v="1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n v="4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35.79"/>
    <x v="4"/>
    <s v="indie rock"/>
    <x v="2102"/>
    <d v="2011-05-05T20:50:48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n v="22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n v="2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n v="102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n v="4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n v="4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n v="34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n v="8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n v="4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n v="43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n v="6"/>
    <n v="27.27"/>
    <x v="4"/>
    <s v="indie rock"/>
    <x v="2112"/>
    <d v="2013-04-15T22:16:33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n v="147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n v="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n v="96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n v="40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n v="16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s v="games/video games"/>
    <n v="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s v="games/video games"/>
    <n v="6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s v="games/video games"/>
    <n v="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s v="games/video games"/>
    <n v="17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s v="games/video games"/>
    <n v="16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s v="games/video games"/>
    <n v="5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s v="games/video games"/>
    <n v="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s v="games/video games"/>
    <n v="1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s v="games/video games"/>
    <n v="4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s v="games/video games"/>
    <n v="28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s v="games/video games"/>
    <n v="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s v="games/video games"/>
    <n v="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s v="games/video games"/>
    <n v="1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s v="games/video games"/>
    <n v="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s v="games/video games"/>
    <n v="1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s v="games/video games"/>
    <n v="9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s v="games/video games"/>
    <n v="54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s v="games/video games"/>
    <n v="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s v="games/video games"/>
    <n v="2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7.989999999999998"/>
    <x v="6"/>
    <s v="video games"/>
    <x v="2156"/>
    <d v="2013-09-16T20:30:06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s v="games/video games"/>
    <n v="42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s v="games/video games"/>
    <n v="395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s v="games/video games"/>
    <n v="2"/>
    <n v="5.31"/>
    <x v="6"/>
    <s v="video games"/>
    <x v="2160"/>
    <d v="2012-05-19T17:05:05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n v="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n v="1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n v="66"/>
    <n v="75.11"/>
    <x v="4"/>
    <s v="rock"/>
    <x v="2163"/>
    <d v="2015-06-08T03:50:00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n v="6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n v="59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n v="4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n v="43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n v="3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n v="13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n v="8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n v="2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n v="10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n v="82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n v="5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n v="693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n v="6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n v="31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n v="176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s v="games/tabletop games"/>
    <n v="56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s v="games/tabletop games"/>
    <n v="43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s v="games/tabletop games"/>
    <n v="4059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s v="games/tabletop games"/>
    <n v="453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s v="games/tabletop games"/>
    <n v="121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s v="games/tabletop games"/>
    <n v="702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s v="games/tabletop games"/>
    <n v="1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s v="games/tabletop games"/>
    <n v="2595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s v="games/tabletop games"/>
    <n v="135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s v="games/tabletop games"/>
    <n v="107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s v="games/tabletop games"/>
    <n v="31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s v="games/tabletop games"/>
    <n v="5706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s v="games/tabletop games"/>
    <n v="106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s v="games/tabletop games"/>
    <n v="265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s v="games/tabletop games"/>
    <n v="217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s v="music/electronic music"/>
    <n v="8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s v="music/electronic music"/>
    <n v="563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s v="music/electronic music"/>
    <n v="44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s v="music/electronic music"/>
    <n v="40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s v="music/electronic music"/>
    <n v="23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s v="music/electronic music"/>
    <n v="2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s v="music/electronic music"/>
    <n v="4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s v="music/electronic music"/>
    <n v="20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s v="music/electronic music"/>
    <n v="15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s v="music/electronic music"/>
    <n v="89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s v="music/electronic music"/>
    <n v="98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s v="music/electronic music"/>
    <n v="137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s v="music/electronic music"/>
    <n v="1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s v="music/electronic music"/>
    <n v="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s v="music/electronic music"/>
    <n v="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s v="music/electronic music"/>
    <n v="4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s v="music/electronic music"/>
    <n v="20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s v="music/electronic music"/>
    <n v="7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s v="games/tabletop games"/>
    <n v="16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s v="games/tabletop games"/>
    <n v="1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s v="games/tabletop games"/>
    <n v="413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s v="games/tabletop games"/>
    <n v="486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s v="games/tabletop games"/>
    <n v="3968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s v="games/tabletop games"/>
    <n v="390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s v="games/tabletop games"/>
    <n v="409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s v="games/tabletop games"/>
    <n v="235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s v="games/tabletop games"/>
    <n v="277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s v="games/tabletop games"/>
    <n v="21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s v="games/tabletop games"/>
    <n v="618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s v="games/tabletop games"/>
    <n v="50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s v="games/tabletop games"/>
    <n v="173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s v="games/tabletop games"/>
    <n v="24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s v="games/tabletop games"/>
    <n v="415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s v="games/tabletop games"/>
    <n v="320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s v="games/tabletop games"/>
    <n v="1381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s v="games/tabletop games"/>
    <n v="119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s v="games/tabletop games"/>
    <n v="696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s v="games/tabletop games"/>
    <n v="295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s v="games/tabletop games"/>
    <n v="17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s v="games/tabletop games"/>
    <n v="3022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s v="games/tabletop games"/>
    <n v="207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s v="games/tabletop games"/>
    <n v="419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s v="games/tabletop games"/>
    <n v="235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s v="games/tabletop games"/>
    <n v="56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s v="games/tabletop games"/>
    <n v="429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s v="games/tabletop games"/>
    <n v="16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s v="games/tabletop games"/>
    <n v="131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s v="games/tabletop games"/>
    <n v="5417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s v="games/tabletop games"/>
    <n v="25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s v="games/tabletop games"/>
    <n v="545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s v="games/tabletop games"/>
    <n v="20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s v="games/tabletop games"/>
    <n v="51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s v="games/tabletop games"/>
    <n v="252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s v="games/tabletop games"/>
    <n v="2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s v="games/tabletop games"/>
    <n v="353"/>
    <n v="94.1"/>
    <x v="6"/>
    <s v="tabletop games"/>
    <x v="2257"/>
    <d v="2016-06-19T23:00:00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s v="games/tabletop games"/>
    <n v="72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s v="games/tabletop games"/>
    <n v="415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s v="games/tabletop games"/>
    <n v="18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s v="games/tabletop games"/>
    <n v="173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s v="games/tabletop games"/>
    <n v="113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s v="games/tabletop games"/>
    <n v="193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s v="games/tabletop games"/>
    <n v="24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s v="games/tabletop games"/>
    <n v="13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s v="games/tabletop games"/>
    <n v="10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s v="games/tabletop games"/>
    <n v="169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s v="games/tabletop games"/>
    <n v="638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s v="games/tabletop games"/>
    <n v="1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s v="games/tabletop games"/>
    <n v="4001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s v="games/tabletop games"/>
    <n v="1264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s v="games/tabletop games"/>
    <n v="305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s v="games/tabletop games"/>
    <n v="125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s v="games/tabletop games"/>
    <n v="68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s v="games/tabletop games"/>
    <n v="60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s v="games/tabletop games"/>
    <n v="11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s v="games/tabletop games"/>
    <n v="279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s v="games/tabletop games"/>
    <n v="126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s v="games/tabletop games"/>
    <n v="36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s v="games/tabletop games"/>
    <n v="922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s v="music/rock"/>
    <n v="13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s v="music/rock"/>
    <n v="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s v="music/rock"/>
    <n v="72"/>
    <n v="63.03"/>
    <x v="4"/>
    <s v="rock"/>
    <x v="2283"/>
    <d v="2012-05-09T02:00:04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s v="music/rock"/>
    <n v="15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s v="music/rock"/>
    <n v="8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s v="music/rock"/>
    <n v="3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s v="music/rock"/>
    <n v="13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s v="music/rock"/>
    <n v="2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s v="music/rock"/>
    <n v="40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s v="music/rock"/>
    <n v="39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s v="music/rock"/>
    <n v="10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s v="music/rock"/>
    <n v="54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s v="music/rock"/>
    <n v="183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s v="music/rock"/>
    <n v="38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s v="music/rock"/>
    <n v="26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s v="music/rock"/>
    <n v="788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s v="music/rock"/>
    <n v="20"/>
    <n v="115.71"/>
    <x v="4"/>
    <s v="rock"/>
    <x v="2300"/>
    <d v="2012-06-28T17:26:56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s v="music/indie rock"/>
    <n v="167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s v="music/indie rock"/>
    <n v="9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s v="music/indie rock"/>
    <n v="17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s v="music/indie rock"/>
    <n v="15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s v="music/indie rock"/>
    <n v="456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s v="music/indie rock"/>
    <n v="9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s v="music/indie rock"/>
    <n v="52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s v="music/indie rock"/>
    <n v="1266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s v="music/indie rock"/>
    <n v="160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s v="music/indie rock"/>
    <n v="198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s v="music/indie rock"/>
    <n v="23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s v="music/indie rock"/>
    <n v="81"/>
    <n v="40.96"/>
    <x v="4"/>
    <s v="indie rock"/>
    <x v="2312"/>
    <d v="2014-04-18T23:00:00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s v="music/indie rock"/>
    <n v="220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s v="music/indie rock"/>
    <n v="4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s v="music/indie rock"/>
    <n v="64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s v="music/indie rock"/>
    <n v="390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s v="music/indie rock"/>
    <n v="10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s v="music/indie rock"/>
    <n v="15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s v="music/indie rock"/>
    <n v="8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s v="music/indie rock"/>
    <n v="13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s v="food/small batch"/>
    <n v="103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s v="food/small batch"/>
    <n v="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s v="food/small batch"/>
    <n v="3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s v="food/small batch"/>
    <n v="3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s v="food/small batch"/>
    <n v="2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s v="food/small batch"/>
    <n v="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s v="food/small batch"/>
    <n v="4603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s v="food/small batch"/>
    <n v="636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s v="food/small batch"/>
    <n v="66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s v="food/small batch"/>
    <n v="896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s v="food/small batch"/>
    <n v="289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s v="food/small batch"/>
    <n v="664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s v="food/small batch"/>
    <n v="3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s v="food/small batch"/>
    <n v="639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s v="food/small batch"/>
    <n v="2604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s v="food/small batch"/>
    <n v="332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s v="food/small batch"/>
    <n v="379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s v="food/small batch"/>
    <n v="1839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s v="food/small batch"/>
    <n v="105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n v="1447962505"/>
    <b v="0"/>
    <n v="1"/>
    <b v="0"/>
    <s v="technology/web"/>
    <n v="8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n v="1450822938"/>
    <b v="0"/>
    <n v="5"/>
    <b v="0"/>
    <s v="technology/web"/>
    <n v="7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n v="1427768739"/>
    <b v="0"/>
    <n v="7"/>
    <b v="0"/>
    <s v="technology/web"/>
    <n v="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n v="1433432124"/>
    <b v="0"/>
    <n v="3"/>
    <b v="0"/>
    <s v="technology/web"/>
    <n v="2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n v="1415723470"/>
    <b v="0"/>
    <n v="2"/>
    <b v="0"/>
    <s v="technology/web"/>
    <n v="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n v="1442839533"/>
    <b v="0"/>
    <n v="27"/>
    <b v="0"/>
    <s v="technology/web"/>
    <n v="66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n v="1456442216"/>
    <b v="0"/>
    <n v="14"/>
    <b v="0"/>
    <s v="technology/web"/>
    <n v="17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s v="technology/web"/>
    <n v="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n v="1416285141"/>
    <b v="0"/>
    <n v="4"/>
    <b v="0"/>
    <s v="technology/web"/>
    <n v="2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n v="1427247571"/>
    <b v="0"/>
    <n v="6"/>
    <b v="0"/>
    <s v="technology/web"/>
    <n v="5"/>
    <n v="30"/>
    <x v="2"/>
    <s v="web"/>
    <x v="2372"/>
    <d v="2015-04-24T01:39:31"/>
  </r>
  <r>
    <n v="2373"/>
    <s v="Cykelauktion.com (Canceled)"/>
    <s v="We want to create a safe marketplace for buying and selling bicycles."/>
    <n v="4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n v="1447193566"/>
    <b v="0"/>
    <n v="4"/>
    <b v="0"/>
    <s v="technology/web"/>
    <n v="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n v="1426112848"/>
    <b v="0"/>
    <n v="7"/>
    <b v="0"/>
    <s v="technology/web"/>
    <n v="3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n v="1436502603"/>
    <b v="0"/>
    <n v="2"/>
    <b v="0"/>
    <s v="technology/web"/>
    <n v="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n v="1421976107"/>
    <b v="0"/>
    <n v="3"/>
    <b v="0"/>
    <s v="technology/web"/>
    <n v="11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n v="1436201432"/>
    <b v="0"/>
    <n v="7"/>
    <b v="0"/>
    <s v="technology/web"/>
    <n v="2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n v="1418761759"/>
    <b v="0"/>
    <n v="8"/>
    <b v="0"/>
    <s v="technology/web"/>
    <n v="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n v="1452023096"/>
    <b v="0"/>
    <n v="9"/>
    <b v="0"/>
    <s v="food/food trucks"/>
    <n v="5"/>
    <n v="22.33"/>
    <x v="7"/>
    <s v="food trucks"/>
    <x v="2401"/>
    <d v="2016-03-05T19:44:56"/>
  </r>
  <r>
    <n v="2402"/>
    <s v="Cupcake Truck Unite"/>
    <s v="Small town, delicious treats, and a mobile truck"/>
    <n v="38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n v="1454188258"/>
    <b v="0"/>
    <n v="12"/>
    <b v="0"/>
    <s v="food/food trucks"/>
    <n v="5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n v="1471096975"/>
    <b v="0"/>
    <n v="20"/>
    <b v="0"/>
    <s v="food/food trucks"/>
    <n v="30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n v="1418179190"/>
    <b v="0"/>
    <n v="16"/>
    <b v="0"/>
    <s v="food/food trucks"/>
    <n v="3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n v="1426772928"/>
    <b v="0"/>
    <n v="33"/>
    <b v="0"/>
    <s v="food/food trucks"/>
    <n v="14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n v="1437339675"/>
    <b v="0"/>
    <n v="6"/>
    <b v="0"/>
    <s v="food/food trucks"/>
    <n v="1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n v="1437932082"/>
    <b v="0"/>
    <n v="3"/>
    <b v="0"/>
    <s v="food/food trucks"/>
    <n v="4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n v="1436805660"/>
    <b v="0"/>
    <n v="13"/>
    <b v="0"/>
    <s v="food/food trucks"/>
    <n v="1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n v="1466023346"/>
    <b v="0"/>
    <n v="6"/>
    <b v="0"/>
    <s v="food/food trucks"/>
    <n v="9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35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n v="1410396095"/>
    <b v="0"/>
    <n v="36"/>
    <b v="0"/>
    <s v="food/food trucks"/>
    <n v="71"/>
    <n v="69.47"/>
    <x v="7"/>
    <s v="food trucks"/>
    <x v="2420"/>
    <d v="2014-11-10T01:41:35"/>
  </r>
  <r>
    <n v="2421"/>
    <s v="hot dog cart"/>
    <s v="help me start Merrill's first hot dog cart in this empty lot"/>
    <n v="35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3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3500"/>
    <n v="310"/>
    <x v="2"/>
    <s v="US"/>
    <s v="USD"/>
    <n v="1414445108"/>
    <n v="1411853108"/>
    <b v="0"/>
    <n v="9"/>
    <b v="0"/>
    <s v="food/food trucks"/>
    <n v="9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n v="1483131966"/>
    <b v="0"/>
    <n v="4"/>
    <b v="0"/>
    <s v="food/food trucks"/>
    <n v="57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35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n v="1441435186"/>
    <b v="0"/>
    <n v="4"/>
    <b v="0"/>
    <s v="food/food trucks"/>
    <n v="35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s v="food/small batch"/>
    <n v="231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s v="food/small batch"/>
    <n v="86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s v="food/small batch"/>
    <n v="1157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s v="food/small batch"/>
    <n v="93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s v="food/small batch"/>
    <n v="247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s v="food/small batch"/>
    <n v="240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s v="food/small batch"/>
    <n v="3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s v="food/small batch"/>
    <n v="12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s v="food/small batch"/>
    <n v="30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s v="food/small batch"/>
    <n v="4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s v="food/small batch"/>
    <n v="330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s v="food/small batch"/>
    <n v="133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s v="food/small batch"/>
    <n v="1008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s v="food/small batch"/>
    <n v="16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s v="food/small batch"/>
    <n v="78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s v="food/small batch"/>
    <n v="67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s v="food/small batch"/>
    <n v="157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s v="food/small batch"/>
    <n v="876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s v="food/small batch"/>
    <n v="24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s v="music/indie rock"/>
    <n v="222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s v="music/indie rock"/>
    <n v="95"/>
    <n v="28.88"/>
    <x v="4"/>
    <s v="indie rock"/>
    <x v="2462"/>
    <d v="2012-07-19T04:28:16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s v="music/indie rock"/>
    <n v="6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s v="music/indie rock"/>
    <n v="36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s v="music/indie rock"/>
    <n v="7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s v="music/indie rock"/>
    <n v="34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s v="music/indie rock"/>
    <n v="6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s v="music/indie rock"/>
    <n v="3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s v="music/indie rock"/>
    <n v="29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s v="music/indie rock"/>
    <n v="1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s v="music/indie rock"/>
    <n v="29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s v="music/indie rock"/>
    <n v="57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s v="music/indie rock"/>
    <n v="143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s v="music/indie rock"/>
    <n v="7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s v="music/indie rock"/>
    <n v="96"/>
    <n v="61.1"/>
    <x v="4"/>
    <s v="indie rock"/>
    <x v="2476"/>
    <d v="2014-11-03T08:52:50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s v="music/indie rock"/>
    <n v="37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s v="music/indie rock"/>
    <n v="29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s v="music/indie rock"/>
    <n v="1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s v="music/indie rock"/>
    <n v="57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s v="music/indie rock"/>
    <n v="12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s v="music/indie rock"/>
    <n v="2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s v="music/indie rock"/>
    <n v="36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s v="music/indie rock"/>
    <n v="59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s v="music/indie rock"/>
    <n v="43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s v="music/indie rock"/>
    <n v="91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s v="music/indie rock"/>
    <n v="17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s v="music/indie rock"/>
    <n v="15"/>
    <n v="51.6"/>
    <x v="4"/>
    <s v="indie rock"/>
    <x v="2491"/>
    <d v="2011-01-16T01:51:00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s v="music/indie rock"/>
    <n v="735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s v="music/indie rock"/>
    <n v="4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s v="music/indie rock"/>
    <n v="5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s v="music/indie rock"/>
    <n v="17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s v="music/indie rock"/>
    <n v="12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s v="music/indie rock"/>
    <n v="3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s v="music/indie rock"/>
    <n v="23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s v="music/indie rock"/>
    <n v="20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n v="1440787104"/>
    <b v="0"/>
    <n v="7"/>
    <b v="0"/>
    <s v="food/restaurants"/>
    <n v="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n v="1407440918"/>
    <b v="0"/>
    <n v="5"/>
    <b v="0"/>
    <s v="food/restaurants"/>
    <n v="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3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n v="1424719549"/>
    <b v="0"/>
    <n v="28"/>
    <b v="0"/>
    <s v="food/restaurants"/>
    <n v="3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n v="1426463772"/>
    <b v="0"/>
    <n v="2"/>
    <b v="0"/>
    <s v="food/restaurants"/>
    <n v="2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n v="1407057677"/>
    <b v="0"/>
    <n v="4"/>
    <b v="0"/>
    <s v="food/restaurants"/>
    <n v="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n v="1422043753"/>
    <b v="0"/>
    <n v="12"/>
    <b v="0"/>
    <s v="food/restaurants"/>
    <n v="2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n v="1424200530"/>
    <b v="0"/>
    <n v="33"/>
    <b v="0"/>
    <s v="food/restaurants"/>
    <n v="5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n v="1403149404"/>
    <b v="0"/>
    <n v="4"/>
    <b v="0"/>
    <s v="food/restaurants"/>
    <n v="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s v="music/classical music"/>
    <n v="418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s v="music/classical music"/>
    <n v="153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s v="music/classical music"/>
    <n v="43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s v="music/classical music"/>
    <n v="234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s v="music/classical music"/>
    <n v="247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s v="music/classical music"/>
    <n v="13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s v="music/classical music"/>
    <n v="126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s v="music/classical music"/>
    <n v="134"/>
    <n v="52.96"/>
    <x v="4"/>
    <s v="classical music"/>
    <x v="2528"/>
    <d v="2015-08-20T11:00:00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s v="music/classical music"/>
    <n v="196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s v="music/classical music"/>
    <n v="203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s v="music/classical music"/>
    <n v="14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s v="music/classical music"/>
    <n v="158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s v="music/classical music"/>
    <n v="259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s v="music/classical music"/>
    <n v="66"/>
    <n v="150"/>
    <x v="4"/>
    <s v="classical music"/>
    <x v="2534"/>
    <d v="2010-01-01T06:00:00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s v="music/classical music"/>
    <n v="64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s v="music/classical music"/>
    <n v="3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s v="music/classical music"/>
    <n v="656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s v="music/classical music"/>
    <n v="334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s v="music/classical music"/>
    <n v="86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s v="music/classical music"/>
    <n v="125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s v="music/classical music"/>
    <n v="2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s v="music/classical music"/>
    <n v="13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s v="music/classical music"/>
    <n v="168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s v="music/classical music"/>
    <n v="130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s v="music/classical music"/>
    <n v="13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s v="music/classical music"/>
    <n v="2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s v="music/classical music"/>
    <n v="204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s v="music/classical music"/>
    <n v="5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s v="music/classical music"/>
    <n v="219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s v="music/classical music"/>
    <n v="126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s v="music/classical music"/>
    <n v="78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s v="music/classical music"/>
    <n v="72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s v="music/classical music"/>
    <n v="2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s v="music/classical music"/>
    <n v="36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s v="music/classical music"/>
    <n v="45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s v="music/classical music"/>
    <n v="30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n v="1471005339"/>
    <b v="0"/>
    <n v="3"/>
    <b v="0"/>
    <s v="food/food trucks"/>
    <n v="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n v="1457710589"/>
    <b v="0"/>
    <n v="1"/>
    <b v="0"/>
    <s v="food/food trucks"/>
    <n v="3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n v="1427231138"/>
    <b v="0"/>
    <n v="2"/>
    <b v="0"/>
    <s v="food/food trucks"/>
    <n v="4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n v="1470153594"/>
    <b v="0"/>
    <n v="1"/>
    <b v="0"/>
    <s v="food/food trucks"/>
    <n v="2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n v="1439865112"/>
    <b v="0"/>
    <n v="2"/>
    <b v="0"/>
    <s v="food/food trucks"/>
    <n v="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s v="food/food trucks"/>
    <n v="2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n v="1458461521"/>
    <b v="0"/>
    <n v="4"/>
    <b v="0"/>
    <s v="food/food trucks"/>
    <n v="8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n v="1405626903"/>
    <b v="0"/>
    <n v="12"/>
    <b v="0"/>
    <s v="food/food trucks"/>
    <n v="9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n v="1429170603"/>
    <b v="0"/>
    <n v="2"/>
    <b v="0"/>
    <s v="food/food trucks"/>
    <n v="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48.18"/>
    <x v="7"/>
    <s v="food trucks"/>
    <x v="2581"/>
    <d v="2015-11-16T16:04:58"/>
  </r>
  <r>
    <n v="2582"/>
    <s v="Drunken Wings"/>
    <s v="The place where chicken meets liquor for the first time!"/>
    <n v="3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s v="food/food trucks"/>
    <n v="2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n v="1448899953"/>
    <b v="0"/>
    <n v="6"/>
    <b v="0"/>
    <s v="food/food trucks"/>
    <n v="41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n v="1423325626"/>
    <b v="0"/>
    <n v="8"/>
    <b v="0"/>
    <s v="food/food trucks"/>
    <n v="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n v="1452721524"/>
    <b v="0"/>
    <n v="2"/>
    <b v="0"/>
    <s v="food/food trucks"/>
    <n v="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s v="food/food trucks"/>
    <n v="2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3000"/>
    <n v="1825"/>
    <x v="2"/>
    <s v="US"/>
    <s v="USD"/>
    <n v="1487915500"/>
    <n v="1485323500"/>
    <b v="0"/>
    <n v="19"/>
    <b v="0"/>
    <s v="food/food trucks"/>
    <n v="61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n v="1404835009"/>
    <b v="0"/>
    <n v="27"/>
    <b v="0"/>
    <s v="food/food trucks"/>
    <n v="275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n v="1463731917"/>
    <b v="0"/>
    <n v="7"/>
    <b v="0"/>
    <s v="food/food trucks"/>
    <n v="3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n v="1403201147"/>
    <b v="0"/>
    <n v="5"/>
    <b v="0"/>
    <s v="food/food trucks"/>
    <n v="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n v="1453757800"/>
    <b v="0"/>
    <n v="30"/>
    <b v="0"/>
    <s v="food/food trucks"/>
    <n v="116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s v="technology/space exploration"/>
    <n v="110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s v="technology/space exploration"/>
    <n v="130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s v="technology/space exploration"/>
    <n v="5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s v="technology/space exploration"/>
    <n v="695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s v="technology/space exploration"/>
    <n v="358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s v="technology/space exploration"/>
    <n v="404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s v="technology/space exploration"/>
    <n v="108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s v="technology/space exploration"/>
    <n v="597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s v="technology/space exploration"/>
    <n v="354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s v="technology/space exploration"/>
    <n v="107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s v="technology/space exploration"/>
    <n v="10232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s v="technology/space exploration"/>
    <n v="573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s v="technology/space exploration"/>
    <n v="25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s v="technology/space exploration"/>
    <n v="35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s v="technology/space exploration"/>
    <n v="113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s v="technology/space exploration"/>
    <n v="95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s v="technology/space exploration"/>
    <n v="14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s v="technology/space exploration"/>
    <n v="52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s v="technology/space exploration"/>
    <n v="63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s v="technology/space exploration"/>
    <n v="311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s v="technology/space exploration"/>
    <n v="729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s v="technology/space exploration"/>
    <n v="6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s v="technology/space exploration"/>
    <n v="76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s v="technology/space exploration"/>
    <n v="367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s v="technology/space exploration"/>
    <n v="48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s v="technology/space exploration"/>
    <n v="93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s v="technology/space exploration"/>
    <n v="32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s v="technology/space exploration"/>
    <n v="21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s v="technology/space exploration"/>
    <n v="105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s v="technology/space exploration"/>
    <n v="764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s v="technology/space exploration"/>
    <n v="49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s v="technology/space exploration"/>
    <n v="591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s v="technology/space exploration"/>
    <n v="33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s v="technology/space exploration"/>
    <n v="383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s v="technology/space exploration"/>
    <n v="62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s v="technology/space exploration"/>
    <n v="28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s v="technology/space exploration"/>
    <n v="1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n v="1479218315"/>
    <b v="1"/>
    <n v="1501"/>
    <b v="0"/>
    <s v="technology/space exploration"/>
    <n v="11187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n v="1486580435"/>
    <b v="1"/>
    <n v="52"/>
    <b v="0"/>
    <s v="technology/space exploration"/>
    <n v="6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n v="1412885603"/>
    <b v="1"/>
    <n v="23"/>
    <b v="0"/>
    <s v="technology/space exploration"/>
    <n v="7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n v="1439191869"/>
    <b v="1"/>
    <n v="535"/>
    <b v="0"/>
    <s v="technology/space exploration"/>
    <n v="1403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n v="1454951360"/>
    <b v="0"/>
    <n v="6"/>
    <b v="0"/>
    <s v="technology/space exploration"/>
    <n v="4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3000"/>
    <n v="124"/>
    <x v="1"/>
    <s v="US"/>
    <s v="USD"/>
    <n v="1454370941"/>
    <n v="1449186941"/>
    <b v="0"/>
    <n v="3"/>
    <b v="0"/>
    <s v="technology/space exploration"/>
    <n v="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n v="1479740343"/>
    <b v="0"/>
    <n v="5"/>
    <b v="0"/>
    <s v="technology/space exploration"/>
    <n v="12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n v="1447960809"/>
    <b v="0"/>
    <n v="17"/>
    <b v="0"/>
    <s v="technology/space exploration"/>
    <n v="174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n v="1415591325"/>
    <b v="0"/>
    <n v="11"/>
    <b v="0"/>
    <s v="technology/space exploration"/>
    <n v="3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n v="1399909127"/>
    <b v="0"/>
    <n v="70"/>
    <b v="0"/>
    <s v="technology/space exploration"/>
    <n v="196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n v="1424442326"/>
    <b v="0"/>
    <n v="6"/>
    <b v="0"/>
    <s v="technology/space exploration"/>
    <n v="2"/>
    <n v="8.5"/>
    <x v="2"/>
    <s v="space exploration"/>
    <x v="2654"/>
    <d v="2015-04-21T13:25:26"/>
  </r>
  <r>
    <n v="2655"/>
    <s v="Balloons (Canceled)"/>
    <s v="Thank you for your support!"/>
    <n v="3000"/>
    <n v="3155"/>
    <x v="1"/>
    <s v="US"/>
    <s v="USD"/>
    <n v="1455048000"/>
    <n v="1452631647"/>
    <b v="0"/>
    <n v="43"/>
    <b v="0"/>
    <s v="technology/space exploration"/>
    <n v="10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n v="1485966688"/>
    <b v="0"/>
    <n v="152"/>
    <b v="0"/>
    <s v="technology/space exploration"/>
    <n v="572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n v="1467325053"/>
    <b v="0"/>
    <n v="59"/>
    <b v="0"/>
    <s v="technology/space exploration"/>
    <n v="187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n v="1467321194"/>
    <b v="0"/>
    <n v="4"/>
    <b v="0"/>
    <s v="technology/space exploration"/>
    <n v="3"/>
    <n v="22.75"/>
    <x v="2"/>
    <s v="space exploration"/>
    <x v="2658"/>
    <d v="2016-07-30T21:13:14"/>
  </r>
  <r>
    <n v="2659"/>
    <s v="test (Canceled)"/>
    <s v="test"/>
    <n v="3000"/>
    <n v="1333"/>
    <x v="1"/>
    <s v="US"/>
    <s v="USD"/>
    <n v="1429321210"/>
    <n v="1426729210"/>
    <b v="0"/>
    <n v="10"/>
    <b v="0"/>
    <s v="technology/space exploration"/>
    <n v="44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s v="technology/makerspaces"/>
    <n v="17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s v="technology/makerspaces"/>
    <n v="712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s v="technology/makerspaces"/>
    <n v="697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s v="technology/makerspaces"/>
    <n v="6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s v="technology/makerspaces"/>
    <n v="14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s v="technology/makerspaces"/>
    <n v="53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s v="technology/makerspaces"/>
    <n v="55"/>
    <n v="92.22"/>
    <x v="2"/>
    <s v="makerspaces"/>
    <x v="2667"/>
    <d v="2016-02-10T22:13:36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s v="technology/makerspaces"/>
    <n v="5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s v="technology/makerspaces"/>
    <n v="3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n v="1404174580"/>
    <b v="1"/>
    <n v="60"/>
    <b v="0"/>
    <s v="technology/makerspaces"/>
    <n v="83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n v="1416419916"/>
    <b v="1"/>
    <n v="84"/>
    <b v="0"/>
    <s v="technology/makerspaces"/>
    <n v="95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n v="1412081999"/>
    <b v="1"/>
    <n v="66"/>
    <b v="0"/>
    <s v="technology/makerspaces"/>
    <n v="36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n v="1465398670"/>
    <b v="1"/>
    <n v="171"/>
    <b v="0"/>
    <s v="technology/makerspaces"/>
    <n v="73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n v="1413059689"/>
    <b v="1"/>
    <n v="29"/>
    <b v="0"/>
    <s v="technology/makerspaces"/>
    <n v="63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n v="1461337174"/>
    <b v="0"/>
    <n v="9"/>
    <b v="0"/>
    <s v="technology/makerspaces"/>
    <n v="3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n v="1401756143"/>
    <b v="0"/>
    <n v="27"/>
    <b v="0"/>
    <s v="technology/makerspaces"/>
    <n v="114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n v="1440529765"/>
    <b v="0"/>
    <n v="2"/>
    <b v="0"/>
    <s v="technology/makerspaces"/>
    <n v="37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79"/>
    <d v="2015-02-28T00:01:34"/>
  </r>
  <r>
    <n v="2680"/>
    <s v="iHeart Pillow"/>
    <s v="iHeartPillow, Connecting loved ones"/>
    <n v="3000"/>
    <n v="276"/>
    <x v="2"/>
    <s v="ES"/>
    <s v="EUR"/>
    <n v="1459915491"/>
    <n v="1457327091"/>
    <b v="0"/>
    <n v="4"/>
    <b v="0"/>
    <s v="technology/makerspaces"/>
    <n v="9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n v="1402867750"/>
    <b v="0"/>
    <n v="2"/>
    <b v="0"/>
    <s v="food/food trucks"/>
    <n v="2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n v="1413838540"/>
    <b v="0"/>
    <n v="20"/>
    <b v="0"/>
    <s v="food/food trucks"/>
    <n v="5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n v="1404165425"/>
    <b v="0"/>
    <n v="4"/>
    <b v="0"/>
    <s v="food/food trucks"/>
    <n v="27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3000"/>
    <n v="74"/>
    <x v="2"/>
    <s v="US"/>
    <s v="USD"/>
    <n v="1424746800"/>
    <n v="1422067870"/>
    <b v="0"/>
    <n v="14"/>
    <b v="0"/>
    <s v="food/food trucks"/>
    <n v="2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n v="1429410676"/>
    <b v="0"/>
    <n v="118"/>
    <b v="0"/>
    <s v="food/food trucks"/>
    <n v="286"/>
    <n v="72.760000000000005"/>
    <x v="7"/>
    <s v="food trucks"/>
    <x v="2690"/>
    <d v="2015-06-03T02:31:16"/>
  </r>
  <r>
    <n v="2691"/>
    <s v="Cook"/>
    <s v="A Great New local Food Truck serving up ethnic fusion inspired eats in Ottawa."/>
    <n v="3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n v="1423801318"/>
    <b v="0"/>
    <n v="3"/>
    <b v="0"/>
    <s v="food/food trucks"/>
    <n v="2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n v="1416600960"/>
    <b v="0"/>
    <n v="38"/>
    <b v="0"/>
    <s v="food/food trucks"/>
    <n v="113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n v="1435876423"/>
    <b v="0"/>
    <n v="52"/>
    <b v="0"/>
    <s v="food/food trucks"/>
    <n v="202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n v="1408481972"/>
    <b v="0"/>
    <n v="4"/>
    <b v="0"/>
    <s v="food/food trucks"/>
    <n v="2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s v="theater/spaces"/>
    <n v="5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s v="theater/spaces"/>
    <n v="11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s v="theater/spaces"/>
    <n v="1383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s v="theater/spaces"/>
    <n v="38"/>
    <n v="163.57"/>
    <x v="1"/>
    <s v="spaces"/>
    <x v="2704"/>
    <d v="2017-04-05T19:41:54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s v="theater/spaces"/>
    <n v="58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s v="theater/spaces"/>
    <n v="131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s v="theater/spaces"/>
    <n v="936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s v="theater/spaces"/>
    <n v="155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s v="theater/spaces"/>
    <n v="1693"/>
    <n v="164.94"/>
    <x v="1"/>
    <s v="spaces"/>
    <x v="2709"/>
    <d v="2016-10-04T03:59:00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s v="theater/spaces"/>
    <n v="3078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s v="theater/spaces"/>
    <n v="13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s v="theater/spaces"/>
    <n v="24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s v="theater/spaces"/>
    <n v="5112"/>
    <n v="108"/>
    <x v="1"/>
    <s v="spaces"/>
    <x v="2713"/>
    <d v="2015-12-24T15:41:24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s v="theater/spaces"/>
    <n v="970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s v="theater/spaces"/>
    <n v="1058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s v="theater/spaces"/>
    <n v="40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s v="theater/spaces"/>
    <n v="1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s v="theater/spaces"/>
    <n v="622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s v="theater/spaces"/>
    <n v="218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s v="theater/spaces"/>
    <n v="984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s v="technology/hardware"/>
    <n v="366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s v="technology/hardware"/>
    <n v="421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s v="technology/hardware"/>
    <n v="56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s v="technology/hardware"/>
    <n v="244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s v="technology/hardware"/>
    <n v="1927"/>
    <n v="511.65"/>
    <x v="2"/>
    <s v="hardware"/>
    <x v="2725"/>
    <d v="2017-03-01T17:52:15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s v="technology/hardware"/>
    <n v="352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s v="technology/hardware"/>
    <n v="164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s v="technology/hardware"/>
    <n v="100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s v="technology/hardware"/>
    <n v="261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s v="technology/hardware"/>
    <n v="153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s v="technology/hardware"/>
    <n v="104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s v="technology/hardware"/>
    <n v="473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s v="technology/hardware"/>
    <n v="1792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s v="technology/hardware"/>
    <n v="75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s v="technology/hardware"/>
    <n v="245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s v="technology/hardware"/>
    <n v="328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s v="technology/hardware"/>
    <n v="2465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s v="technology/hardware"/>
    <n v="2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s v="technology/hardware"/>
    <n v="146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s v="technology/hardware"/>
    <n v="1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29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n v="1335892587"/>
    <b v="0"/>
    <n v="18"/>
    <b v="0"/>
    <s v="publishing/children's books"/>
    <n v="25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n v="1327886998"/>
    <b v="0"/>
    <n v="22"/>
    <b v="0"/>
    <s v="publishing/children's books"/>
    <n v="29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n v="1337125368"/>
    <b v="0"/>
    <n v="49"/>
    <b v="0"/>
    <s v="publishing/children's books"/>
    <n v="6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n v="1406745911"/>
    <b v="0"/>
    <n v="19"/>
    <b v="0"/>
    <s v="publishing/children's books"/>
    <n v="28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n v="1337095997"/>
    <b v="0"/>
    <n v="4"/>
    <b v="0"/>
    <s v="publishing/children's books"/>
    <n v="5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2800"/>
    <n v="110"/>
    <x v="2"/>
    <s v="US"/>
    <s v="USD"/>
    <n v="1428171037"/>
    <n v="1425582637"/>
    <b v="0"/>
    <n v="2"/>
    <b v="0"/>
    <s v="publishing/children's books"/>
    <n v="4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n v="1320776504"/>
    <b v="0"/>
    <n v="14"/>
    <b v="0"/>
    <s v="publishing/children's books"/>
    <n v="20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n v="1343425023"/>
    <b v="0"/>
    <n v="8"/>
    <b v="0"/>
    <s v="publishing/children's books"/>
    <n v="14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n v="1425927527"/>
    <b v="0"/>
    <n v="15"/>
    <b v="0"/>
    <s v="publishing/children's books"/>
    <n v="9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n v="1386884201"/>
    <b v="0"/>
    <n v="33"/>
    <b v="0"/>
    <s v="publishing/children's books"/>
    <n v="37"/>
    <n v="31.76"/>
    <x v="3"/>
    <s v="children's books"/>
    <x v="2756"/>
    <d v="2014-01-11T21:36:41"/>
  </r>
  <r>
    <n v="2757"/>
    <s v="C is for Crooked"/>
    <s v="A children's letter book that Lampoons Hillary Clinton"/>
    <n v="28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n v="1474886183"/>
    <b v="0"/>
    <n v="6"/>
    <b v="0"/>
    <s v="publishing/children's books"/>
    <n v="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n v="1464943666"/>
    <b v="0"/>
    <n v="2"/>
    <b v="0"/>
    <s v="publishing/children's books"/>
    <n v="4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2750"/>
    <n v="90"/>
    <x v="2"/>
    <s v="US"/>
    <s v="USD"/>
    <n v="1369403684"/>
    <n v="1365515684"/>
    <b v="0"/>
    <n v="3"/>
    <b v="0"/>
    <s v="publishing/children's books"/>
    <n v="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n v="1330440323"/>
    <b v="0"/>
    <n v="34"/>
    <b v="0"/>
    <s v="publishing/children's books"/>
    <n v="37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n v="1392569730"/>
    <b v="0"/>
    <n v="33"/>
    <b v="0"/>
    <s v="publishing/children's books"/>
    <n v="77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n v="1360119728"/>
    <b v="0"/>
    <n v="13"/>
    <b v="0"/>
    <s v="publishing/children's books"/>
    <n v="22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n v="1321402754"/>
    <b v="0"/>
    <n v="2"/>
    <b v="0"/>
    <s v="publishing/children's books"/>
    <n v="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n v="1431414476"/>
    <b v="0"/>
    <n v="36"/>
    <b v="0"/>
    <s v="publishing/children's books"/>
    <n v="65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n v="1406417306"/>
    <b v="0"/>
    <n v="15"/>
    <b v="0"/>
    <s v="publishing/children's books"/>
    <n v="5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25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s v="theater/plays"/>
    <n v="53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s v="theater/plays"/>
    <n v="48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s v="theater/plays"/>
    <n v="46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s v="theater/plays"/>
    <n v="286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s v="theater/plays"/>
    <n v="20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s v="theater/plays"/>
    <n v="48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s v="theater/plays"/>
    <n v="82"/>
    <n v="102.5"/>
    <x v="1"/>
    <s v="plays"/>
    <x v="2788"/>
    <d v="2016-07-29T16:50:43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s v="theater/plays"/>
    <n v="12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s v="theater/plays"/>
    <n v="126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s v="theater/plays"/>
    <n v="82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s v="theater/plays"/>
    <n v="8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s v="theater/plays"/>
    <n v="442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s v="theater/plays"/>
    <n v="3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s v="theater/plays"/>
    <n v="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s v="theater/plays"/>
    <n v="37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s v="theater/plays"/>
    <n v="328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s v="theater/plays"/>
    <n v="203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s v="theater/plays"/>
    <n v="23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s v="theater/plays"/>
    <n v="5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s v="theater/plays"/>
    <n v="27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s v="theater/plays"/>
    <n v="12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s v="theater/plays"/>
    <n v="512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s v="theater/plays"/>
    <n v="46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s v="theater/plays"/>
    <n v="135"/>
    <n v="44.25"/>
    <x v="1"/>
    <s v="plays"/>
    <x v="2806"/>
    <d v="2015-08-05T11:00:00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s v="theater/plays"/>
    <n v="252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s v="theater/plays"/>
    <n v="18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s v="theater/plays"/>
    <n v="40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s v="theater/plays"/>
    <n v="227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s v="theater/plays"/>
    <n v="143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s v="theater/plays"/>
    <n v="6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s v="theater/plays"/>
    <n v="24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s v="theater/plays"/>
    <n v="170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s v="theater/plays"/>
    <n v="31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s v="theater/plays"/>
    <n v="424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s v="theater/plays"/>
    <n v="210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s v="theater/plays"/>
    <n v="4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s v="theater/plays"/>
    <n v="24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s v="theater/plays"/>
    <n v="5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s v="theater/plays"/>
    <n v="30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s v="theater/plays"/>
    <n v="12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s v="theater/plays"/>
    <n v="86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s v="theater/plays"/>
    <n v="96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s v="theater/plays"/>
    <n v="38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s v="theater/plays"/>
    <n v="12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s v="theater/plays"/>
    <n v="133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s v="theater/plays"/>
    <n v="117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s v="theater/plays"/>
    <n v="54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s v="theater/plays"/>
    <n v="75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s v="theater/plays"/>
    <n v="1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n v="34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s v="theater/plays"/>
    <n v="96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s v="theater/plays"/>
    <n v="156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n v="1480943180"/>
    <b v="0"/>
    <n v="1"/>
    <b v="0"/>
    <s v="theater/plays"/>
    <n v="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n v="1428539033"/>
    <b v="0"/>
    <n v="39"/>
    <b v="0"/>
    <s v="theater/plays"/>
    <n v="9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n v="1430321659"/>
    <b v="0"/>
    <n v="3"/>
    <b v="0"/>
    <s v="theater/plays"/>
    <n v="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n v="1400720703"/>
    <b v="0"/>
    <n v="6"/>
    <b v="0"/>
    <s v="theater/plays"/>
    <n v="4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n v="1429290719"/>
    <b v="0"/>
    <n v="14"/>
    <b v="0"/>
    <s v="theater/plays"/>
    <n v="1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n v="1433897647"/>
    <b v="0"/>
    <n v="6"/>
    <b v="0"/>
    <s v="theater/plays"/>
    <n v="6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n v="1482444295"/>
    <b v="0"/>
    <n v="15"/>
    <b v="0"/>
    <s v="theater/plays"/>
    <n v="3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n v="1439800904"/>
    <b v="0"/>
    <n v="1"/>
    <b v="0"/>
    <s v="theater/plays"/>
    <n v="1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n v="1441894248"/>
    <b v="0"/>
    <n v="3"/>
    <b v="0"/>
    <s v="theater/plays"/>
    <n v="3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n v="1401044229"/>
    <b v="0"/>
    <n v="3"/>
    <b v="0"/>
    <s v="theater/plays"/>
    <n v="2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n v="1473893721"/>
    <b v="0"/>
    <n v="2"/>
    <b v="0"/>
    <s v="theater/plays"/>
    <n v="2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n v="1473105054"/>
    <b v="0"/>
    <n v="60"/>
    <b v="0"/>
    <s v="theater/plays"/>
    <n v="25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n v="1466345681"/>
    <b v="0"/>
    <n v="5"/>
    <b v="0"/>
    <s v="theater/plays"/>
    <n v="7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n v="1397709165"/>
    <b v="0"/>
    <n v="9"/>
    <b v="0"/>
    <s v="theater/plays"/>
    <n v="30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n v="1417455813"/>
    <b v="0"/>
    <n v="13"/>
    <b v="0"/>
    <s v="theater/plays"/>
    <n v="19"/>
    <n v="35.92"/>
    <x v="1"/>
    <s v="plays"/>
    <x v="2871"/>
    <d v="2014-12-21T17:43:33"/>
  </r>
  <r>
    <n v="2872"/>
    <s v="Loud Arts"/>
    <s v="Local Theatre group in Loudoun County, Virginia. Looking for funds to start producing shows!"/>
    <n v="25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n v="1477781724"/>
    <b v="0"/>
    <n v="6"/>
    <b v="0"/>
    <s v="theater/plays"/>
    <n v="26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n v="11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n v="1451684437"/>
    <b v="0"/>
    <n v="5"/>
    <b v="0"/>
    <s v="theater/plays"/>
    <n v="76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n v="1415208435"/>
    <b v="0"/>
    <n v="4"/>
    <b v="0"/>
    <s v="theater/plays"/>
    <n v="7"/>
    <n v="46.25"/>
    <x v="1"/>
    <s v="plays"/>
    <x v="2884"/>
    <d v="2014-12-05T17:27:15"/>
  </r>
  <r>
    <n v="2885"/>
    <s v="The Wedding"/>
    <s v="An historic and proud work of Polish nationalistic literature performed on stage."/>
    <n v="2500"/>
    <n v="130"/>
    <x v="2"/>
    <s v="US"/>
    <s v="USD"/>
    <n v="1426294201"/>
    <n v="1423705801"/>
    <b v="0"/>
    <n v="5"/>
    <b v="0"/>
    <s v="theater/plays"/>
    <n v="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n v="1406752985"/>
    <b v="0"/>
    <n v="14"/>
    <b v="0"/>
    <s v="theater/plays"/>
    <n v="46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n v="1408381704"/>
    <b v="0"/>
    <n v="17"/>
    <b v="0"/>
    <s v="theater/plays"/>
    <n v="20"/>
    <n v="29.41"/>
    <x v="1"/>
    <s v="plays"/>
    <x v="2892"/>
    <d v="2014-08-25T21:00:00"/>
  </r>
  <r>
    <n v="2893"/>
    <s v="REDISCOVERING KIA THE PLAY"/>
    <s v="Fundraising for REDISCOVERING KIA THE PLAY"/>
    <n v="25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25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n v="1403356792"/>
    <b v="0"/>
    <n v="4"/>
    <b v="0"/>
    <s v="theater/plays"/>
    <n v="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n v="1480283321"/>
    <b v="0"/>
    <n v="12"/>
    <b v="0"/>
    <s v="theater/plays"/>
    <n v="25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n v="1441985458"/>
    <b v="0"/>
    <n v="3"/>
    <b v="0"/>
    <s v="theater/plays"/>
    <n v="2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n v="1404970632"/>
    <b v="0"/>
    <n v="7"/>
    <b v="0"/>
    <s v="theater/plays"/>
    <n v="136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n v="1436587218"/>
    <b v="0"/>
    <n v="4"/>
    <b v="0"/>
    <s v="theater/plays"/>
    <n v="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n v="1414538031"/>
    <b v="0"/>
    <n v="4"/>
    <b v="0"/>
    <s v="theater/plays"/>
    <n v="3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n v="1472001713"/>
    <b v="0"/>
    <n v="17"/>
    <b v="0"/>
    <s v="theater/plays"/>
    <n v="25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n v="1436888066"/>
    <b v="0"/>
    <n v="7"/>
    <b v="0"/>
    <s v="theater/plays"/>
    <n v="23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n v="1431973626"/>
    <b v="0"/>
    <n v="14"/>
    <b v="0"/>
    <s v="theater/plays"/>
    <n v="26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n v="1450235374"/>
    <b v="0"/>
    <n v="26"/>
    <b v="0"/>
    <s v="theater/plays"/>
    <n v="8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n v="1455528790"/>
    <b v="0"/>
    <n v="3"/>
    <b v="0"/>
    <s v="theater/plays"/>
    <n v="24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n v="1398511589"/>
    <b v="0"/>
    <n v="7"/>
    <b v="0"/>
    <s v="theater/plays"/>
    <n v="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n v="1440826647"/>
    <b v="0"/>
    <n v="9"/>
    <b v="0"/>
    <s v="theater/plays"/>
    <n v="17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n v="1443712007"/>
    <b v="0"/>
    <n v="20"/>
    <b v="0"/>
    <s v="theater/plays"/>
    <n v="5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n v="1404658329"/>
    <b v="0"/>
    <n v="6"/>
    <b v="0"/>
    <s v="theater/plays"/>
    <n v="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s v="theater/musical"/>
    <n v="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s v="theater/musical"/>
    <n v="2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s v="theater/musical"/>
    <n v="1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s v="theater/musical"/>
    <n v="1844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s v="theater/musical"/>
    <n v="15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s v="theater/musical"/>
    <n v="9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s v="theater/musical"/>
    <n v="4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s v="theater/musical"/>
    <n v="32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s v="theater/musical"/>
    <n v="404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s v="theater/musical"/>
    <n v="32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s v="theater/musical"/>
    <n v="132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s v="theater/musical"/>
    <n v="105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s v="theater/musical"/>
    <n v="112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s v="theater/musical"/>
    <n v="147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s v="theater/musical"/>
    <n v="53"/>
    <n v="37.65"/>
    <x v="1"/>
    <s v="musical"/>
    <x v="2936"/>
    <d v="2014-10-13T04:59:00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s v="theater/musical"/>
    <n v="8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s v="theater/musical"/>
    <n v="16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s v="theater/musical"/>
    <n v="34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s v="theater/musical"/>
    <n v="11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n v="1448565459"/>
    <b v="0"/>
    <n v="202"/>
    <b v="0"/>
    <s v="theater/spaces"/>
    <n v="1776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n v="1431122198"/>
    <b v="0"/>
    <n v="1"/>
    <b v="0"/>
    <s v="theater/spaces"/>
    <n v="4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n v="1475760567"/>
    <b v="0"/>
    <n v="13"/>
    <b v="0"/>
    <s v="theater/spaces"/>
    <n v="48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n v="1445370317"/>
    <b v="0"/>
    <n v="2"/>
    <b v="0"/>
    <s v="theater/spaces"/>
    <n v="1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n v="1408648573"/>
    <b v="0"/>
    <n v="58"/>
    <b v="0"/>
    <s v="theater/spaces"/>
    <n v="5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n v="1473957239"/>
    <b v="0"/>
    <n v="8"/>
    <b v="0"/>
    <s v="theater/spaces"/>
    <n v="73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n v="1441738821"/>
    <b v="0"/>
    <n v="3"/>
    <b v="0"/>
    <s v="theater/spaces"/>
    <n v="28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n v="1431884849"/>
    <b v="0"/>
    <n v="11"/>
    <b v="0"/>
    <s v="theater/spaces"/>
    <n v="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n v="1459810850"/>
    <b v="0"/>
    <n v="20"/>
    <b v="0"/>
    <s v="theater/spaces"/>
    <n v="6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n v="1422317772"/>
    <b v="0"/>
    <n v="3"/>
    <b v="0"/>
    <s v="theater/spaces"/>
    <n v="13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s v="theater/plays"/>
    <n v="26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s v="theater/plays"/>
    <n v="5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s v="theater/plays"/>
    <n v="509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s v="theater/plays"/>
    <n v="240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s v="theater/plays"/>
    <n v="78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s v="theater/plays"/>
    <n v="54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s v="theater/plays"/>
    <n v="271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s v="theater/plays"/>
    <n v="185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s v="theater/plays"/>
    <n v="81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s v="theater/plays"/>
    <n v="318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s v="theater/plays"/>
    <n v="16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s v="theater/plays"/>
    <n v="437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s v="theater/plays"/>
    <n v="255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s v="theater/plays"/>
    <n v="40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s v="theater/plays"/>
    <n v="170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s v="theater/plays"/>
    <n v="4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s v="theater/plays"/>
    <n v="25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s v="theater/plays"/>
    <n v="164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s v="theater/spaces"/>
    <n v="258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s v="theater/spaces"/>
    <n v="255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s v="theater/spaces"/>
    <n v="849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s v="theater/spaces"/>
    <n v="1254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s v="theater/spaces"/>
    <n v="608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s v="theater/spaces"/>
    <n v="127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s v="theater/spaces"/>
    <n v="138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s v="theater/spaces"/>
    <n v="50"/>
    <n v="35.71"/>
    <x v="1"/>
    <s v="spaces"/>
    <x v="2988"/>
    <d v="2016-06-20T08:41:21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s v="theater/spaces"/>
    <n v="176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s v="theater/spaces"/>
    <n v="5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s v="theater/spaces"/>
    <n v="43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s v="theater/spaces"/>
    <n v="157"/>
    <n v="48.98"/>
    <x v="1"/>
    <s v="spaces"/>
    <x v="2992"/>
    <d v="2016-10-09T18:25:10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s v="theater/spaces"/>
    <n v="5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s v="theater/spaces"/>
    <n v="69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s v="theater/spaces"/>
    <n v="787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s v="theater/spaces"/>
    <n v="3009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s v="theater/spaces"/>
    <n v="519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s v="theater/spaces"/>
    <n v="2576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s v="theater/spaces"/>
    <n v="80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s v="theater/spaces"/>
    <n v="25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s v="theater/spaces"/>
    <n v="1150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s v="theater/spaces"/>
    <n v="380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s v="theater/spaces"/>
    <n v="15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s v="theater/spaces"/>
    <n v="2256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s v="theater/spaces"/>
    <n v="639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s v="theater/spaces"/>
    <n v="431"/>
    <n v="88.87"/>
    <x v="1"/>
    <s v="spaces"/>
    <x v="3006"/>
    <d v="2014-12-14T18:09:51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s v="theater/spaces"/>
    <n v="5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s v="theater/spaces"/>
    <n v="152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s v="theater/spaces"/>
    <n v="1497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n v="119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s v="theater/spaces"/>
    <n v="19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s v="theater/spaces"/>
    <n v="234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s v="theater/spaces"/>
    <n v="785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s v="theater/spaces"/>
    <n v="141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s v="theater/spaces"/>
    <n v="17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s v="theater/spaces"/>
    <n v="4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s v="theater/spaces"/>
    <n v="116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s v="theater/spaces"/>
    <n v="212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s v="theater/spaces"/>
    <n v="909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s v="theater/spaces"/>
    <n v="352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s v="theater/spaces"/>
    <n v="26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s v="theater/spaces"/>
    <n v="504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s v="theater/spaces"/>
    <n v="36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s v="theater/spaces"/>
    <n v="61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s v="theater/spaces"/>
    <n v="37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s v="theater/spaces"/>
    <n v="6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s v="theater/spaces"/>
    <n v="2629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s v="theater/spaces"/>
    <n v="420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s v="theater/spaces"/>
    <n v="1645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s v="theater/spaces"/>
    <n v="9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s v="theater/spaces"/>
    <n v="75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s v="theater/spaces"/>
    <n v="64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s v="theater/spaces"/>
    <n v="220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s v="theater/spaces"/>
    <n v="5627"/>
    <n v="89.31"/>
    <x v="1"/>
    <s v="spaces"/>
    <x v="3034"/>
    <d v="2016-11-01T03:59:00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s v="theater/spaces"/>
    <n v="1360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s v="theater/spaces"/>
    <n v="1584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s v="theater/spaces"/>
    <n v="5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s v="theater/spaces"/>
    <n v="50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s v="theater/spaces"/>
    <n v="1087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s v="theater/spaces"/>
    <n v="161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s v="theater/spaces"/>
    <n v="459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s v="theater/spaces"/>
    <n v="96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s v="theater/spaces"/>
    <n v="825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s v="theater/spaces"/>
    <n v="656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s v="theater/spaces"/>
    <n v="265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s v="theater/spaces"/>
    <n v="754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s v="theater/spaces"/>
    <n v="37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s v="theater/spaces"/>
    <n v="41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s v="theater/spaces"/>
    <n v="200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s v="theater/spaces"/>
    <n v="32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n v="1483955945"/>
    <b v="1"/>
    <n v="35"/>
    <b v="0"/>
    <s v="theater/spaces"/>
    <n v="41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n v="1430237094"/>
    <b v="0"/>
    <n v="2"/>
    <b v="0"/>
    <s v="theater/spaces"/>
    <n v="4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n v="1407781013"/>
    <b v="0"/>
    <n v="3"/>
    <b v="0"/>
    <s v="theater/spaces"/>
    <n v="2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n v="1404944846"/>
    <b v="0"/>
    <n v="11"/>
    <b v="0"/>
    <s v="theater/spaces"/>
    <n v="2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n v="1440830134"/>
    <b v="0"/>
    <n v="6"/>
    <b v="0"/>
    <s v="theater/spaces"/>
    <n v="17"/>
    <n v="55.83"/>
    <x v="1"/>
    <s v="spaces"/>
    <x v="3060"/>
    <d v="2015-09-28T06:35:34"/>
  </r>
  <r>
    <n v="3061"/>
    <s v="Help Save Parkway Cinemas!"/>
    <s v="Save a historic Local theater."/>
    <n v="2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n v="1441111892"/>
    <b v="0"/>
    <n v="67"/>
    <b v="0"/>
    <s v="theater/spaces"/>
    <n v="33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2000"/>
    <n v="587"/>
    <x v="2"/>
    <s v="US"/>
    <s v="USD"/>
    <n v="1477174138"/>
    <n v="1474150138"/>
    <b v="0"/>
    <n v="23"/>
    <b v="0"/>
    <s v="theater/spaces"/>
    <n v="29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n v="1445483246"/>
    <b v="0"/>
    <n v="72"/>
    <b v="0"/>
    <s v="theater/spaces"/>
    <n v="424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n v="1465536537"/>
    <b v="0"/>
    <n v="15"/>
    <b v="0"/>
    <s v="theater/spaces"/>
    <n v="2098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n v="1479317769"/>
    <b v="0"/>
    <n v="16"/>
    <b v="0"/>
    <s v="theater/spaces"/>
    <n v="17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n v="1428082481"/>
    <b v="0"/>
    <n v="117"/>
    <b v="0"/>
    <s v="theater/spaces"/>
    <n v="35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n v="1429287900"/>
    <b v="0"/>
    <n v="7"/>
    <b v="0"/>
    <s v="theater/spaces"/>
    <n v="3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n v="1455025359"/>
    <b v="0"/>
    <n v="3"/>
    <b v="0"/>
    <s v="theater/spaces"/>
    <n v="1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n v="1467253640"/>
    <b v="0"/>
    <n v="20"/>
    <b v="0"/>
    <s v="theater/spaces"/>
    <n v="65"/>
    <n v="64.8"/>
    <x v="1"/>
    <s v="spaces"/>
    <x v="3075"/>
    <d v="2016-08-19T02:27:20"/>
  </r>
  <r>
    <n v="3076"/>
    <s v="10,000 Hours"/>
    <s v="Helping female comedians get in their 10,000 Hours of practice!"/>
    <n v="2000"/>
    <n v="1506"/>
    <x v="2"/>
    <s v="US"/>
    <s v="USD"/>
    <n v="1444405123"/>
    <n v="1439221123"/>
    <b v="0"/>
    <n v="50"/>
    <b v="0"/>
    <s v="theater/spaces"/>
    <n v="7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n v="1422328795"/>
    <b v="0"/>
    <n v="3"/>
    <b v="0"/>
    <s v="theater/spaces"/>
    <n v="4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n v="1424452035"/>
    <b v="0"/>
    <n v="27"/>
    <b v="0"/>
    <s v="theater/spaces"/>
    <n v="56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n v="1414456844"/>
    <b v="0"/>
    <n v="7"/>
    <b v="0"/>
    <s v="theater/spaces"/>
    <n v="19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n v="1440130891"/>
    <b v="0"/>
    <n v="5"/>
    <b v="0"/>
    <s v="theater/spaces"/>
    <n v="105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n v="1406986278"/>
    <b v="0"/>
    <n v="3"/>
    <b v="0"/>
    <s v="theater/spaces"/>
    <n v="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n v="1428340931"/>
    <b v="0"/>
    <n v="6"/>
    <b v="0"/>
    <s v="theater/spaces"/>
    <n v="24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n v="1440969159"/>
    <b v="0"/>
    <n v="9"/>
    <b v="0"/>
    <s v="theater/spaces"/>
    <n v="31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n v="1434643559"/>
    <b v="0"/>
    <n v="3"/>
    <b v="0"/>
    <s v="theater/spaces"/>
    <n v="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n v="1465304483"/>
    <b v="0"/>
    <n v="45"/>
    <b v="0"/>
    <s v="theater/spaces"/>
    <n v="29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n v="1425325145"/>
    <b v="0"/>
    <n v="9"/>
    <b v="0"/>
    <s v="theater/spaces"/>
    <n v="57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n v="1468622743"/>
    <b v="0"/>
    <n v="9"/>
    <b v="0"/>
    <s v="theater/spaces"/>
    <n v="40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n v="1441723912"/>
    <b v="0"/>
    <n v="21"/>
    <b v="0"/>
    <s v="theater/spaces"/>
    <n v="59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n v="1398980941"/>
    <b v="0"/>
    <n v="17"/>
    <b v="0"/>
    <s v="theater/spaces"/>
    <n v="46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n v="1464827780"/>
    <b v="0"/>
    <n v="1"/>
    <b v="0"/>
    <s v="theater/spaces"/>
    <n v="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n v="1429559326"/>
    <b v="0"/>
    <n v="14"/>
    <b v="0"/>
    <s v="theater/spaces"/>
    <n v="40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n v="1474027501"/>
    <b v="0"/>
    <n v="42"/>
    <b v="0"/>
    <s v="theater/spaces"/>
    <n v="86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n v="1450724449"/>
    <b v="0"/>
    <n v="27"/>
    <b v="0"/>
    <s v="theater/spaces"/>
    <n v="88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n v="1411224975"/>
    <b v="0"/>
    <n v="13"/>
    <b v="0"/>
    <s v="theater/spaces"/>
    <n v="91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n v="1434445937"/>
    <b v="0"/>
    <n v="12"/>
    <b v="0"/>
    <s v="theater/spaces"/>
    <n v="15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n v="1467619818"/>
    <b v="0"/>
    <n v="90"/>
    <b v="0"/>
    <s v="theater/spaces"/>
    <n v="313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n v="1420235311"/>
    <b v="0"/>
    <n v="5"/>
    <b v="0"/>
    <s v="theater/spaces"/>
    <n v="59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n v="1408986916"/>
    <b v="0"/>
    <n v="31"/>
    <b v="0"/>
    <s v="theater/spaces"/>
    <n v="124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s v="theater/spaces"/>
    <n v="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n v="1430767951"/>
    <b v="0"/>
    <n v="29"/>
    <b v="0"/>
    <s v="theater/spaces"/>
    <n v="395"/>
    <n v="272.58999999999997"/>
    <x v="1"/>
    <s v="spaces"/>
    <x v="3107"/>
    <d v="2015-05-11T19:32:31"/>
  </r>
  <r>
    <n v="3108"/>
    <s v="Funding a home for our Children's Theater"/>
    <s v="We need a permanent home for the theater!"/>
    <n v="2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n v="1406170810"/>
    <b v="0"/>
    <n v="114"/>
    <b v="0"/>
    <s v="theater/spaces"/>
    <n v="332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n v="1409753820"/>
    <b v="0"/>
    <n v="76"/>
    <b v="0"/>
    <s v="theater/spaces"/>
    <n v="266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n v="1472784934"/>
    <b v="0"/>
    <n v="9"/>
    <b v="0"/>
    <s v="theater/spaces"/>
    <n v="26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n v="1426699982"/>
    <b v="0"/>
    <n v="37"/>
    <b v="0"/>
    <s v="theater/spaces"/>
    <n v="23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n v="1462531427"/>
    <b v="0"/>
    <n v="1"/>
    <b v="0"/>
    <s v="theater/spaces"/>
    <n v="15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n v="1426681325"/>
    <b v="0"/>
    <n v="10"/>
    <b v="0"/>
    <s v="theater/spaces"/>
    <n v="22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n v="1465832123"/>
    <b v="0"/>
    <n v="2"/>
    <b v="0"/>
    <s v="theater/spaces"/>
    <n v="78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n v="1465516198"/>
    <b v="0"/>
    <n v="348"/>
    <b v="0"/>
    <s v="theater/spaces"/>
    <n v="4260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2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n v="1456532762"/>
    <b v="0"/>
    <n v="17"/>
    <b v="0"/>
    <s v="theater/spaces"/>
    <n v="5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n v="815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s v="theater/plays"/>
    <n v="19"/>
    <n v="93.75"/>
    <x v="1"/>
    <s v="plays"/>
    <x v="3130"/>
    <d v="2017-04-14T04:59:0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s v="theater/plays"/>
    <n v="32"/>
    <n v="53.75"/>
    <x v="1"/>
    <s v="plays"/>
    <x v="3131"/>
    <d v="2017-04-08T12:54:05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s v="theater/plays"/>
    <n v="2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s v="theater/plays"/>
    <n v="1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s v="theater/plays"/>
    <n v="32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s v="theater/plays"/>
    <n v="13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s v="theater/plays"/>
    <n v="1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s v="theater/plays"/>
    <n v="377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s v="theater/plays"/>
    <n v="263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s v="theater/plays"/>
    <n v="1175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s v="theater/plays"/>
    <n v="11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s v="theater/plays"/>
    <n v="65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s v="theater/plays"/>
    <n v="177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s v="theater/plays"/>
    <n v="176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s v="theater/plays"/>
    <n v="117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s v="theater/plays"/>
    <n v="503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s v="theater/plays"/>
    <n v="395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s v="theater/plays"/>
    <n v="47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s v="theater/plays"/>
    <n v="280"/>
    <n v="62.92"/>
    <x v="1"/>
    <s v="plays"/>
    <x v="3156"/>
    <d v="2012-06-01T22:52:24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s v="theater/plays"/>
    <n v="202"/>
    <n v="98.54"/>
    <x v="1"/>
    <s v="plays"/>
    <x v="3157"/>
    <d v="2014-07-19T05:00:00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s v="theater/plays"/>
    <n v="285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s v="theater/plays"/>
    <n v="100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s v="theater/plays"/>
    <n v="228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s v="theater/plays"/>
    <n v="254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s v="theater/plays"/>
    <n v="723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s v="theater/plays"/>
    <n v="133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s v="theater/plays"/>
    <n v="61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s v="theater/plays"/>
    <n v="2804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s v="theater/plays"/>
    <n v="174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s v="theater/plays"/>
    <n v="155"/>
    <n v="50.9"/>
    <x v="1"/>
    <s v="plays"/>
    <x v="3168"/>
    <d v="2014-06-13T22:00:00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s v="theater/plays"/>
    <n v="41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s v="theater/plays"/>
    <n v="3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s v="theater/plays"/>
    <n v="515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s v="theater/plays"/>
    <n v="152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s v="theater/plays"/>
    <n v="274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s v="theater/plays"/>
    <n v="10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s v="theater/plays"/>
    <n v="14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s v="theater/plays"/>
    <n v="129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s v="theater/plays"/>
    <n v="240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s v="theater/plays"/>
    <n v="7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s v="theater/plays"/>
    <n v="27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s v="theater/plays"/>
    <n v="353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s v="theater/plays"/>
    <n v="136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s v="theater/plays"/>
    <n v="23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s v="theater/plays"/>
    <n v="5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s v="theater/plays"/>
    <n v="166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s v="theater/plays"/>
    <n v="89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n v="1432115902"/>
    <b v="0"/>
    <n v="9"/>
    <b v="0"/>
    <s v="theater/musical"/>
    <n v="7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n v="1429863532"/>
    <b v="0"/>
    <n v="19"/>
    <b v="0"/>
    <s v="theater/musical"/>
    <n v="35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n v="1466186869"/>
    <b v="0"/>
    <n v="4"/>
    <b v="0"/>
    <s v="theater/musical"/>
    <n v="8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n v="1421274859"/>
    <b v="0"/>
    <n v="8"/>
    <b v="0"/>
    <s v="theater/musical"/>
    <n v="5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n v="1420586056"/>
    <b v="0"/>
    <n v="24"/>
    <b v="0"/>
    <s v="theater/musical"/>
    <n v="3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n v="1421158542"/>
    <b v="0"/>
    <n v="39"/>
    <b v="0"/>
    <s v="theater/musical"/>
    <n v="115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s v="theater/musical"/>
    <n v="1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n v="1420458618"/>
    <b v="0"/>
    <n v="4"/>
    <b v="0"/>
    <s v="theater/musical"/>
    <n v="64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n v="1420798277"/>
    <b v="0"/>
    <n v="3"/>
    <b v="0"/>
    <s v="theater/musical"/>
    <n v="6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n v="1407435418"/>
    <b v="0"/>
    <n v="53"/>
    <b v="0"/>
    <s v="theater/musical"/>
    <n v="14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n v="1445027346"/>
    <b v="0"/>
    <n v="25"/>
    <b v="0"/>
    <s v="theater/musical"/>
    <n v="15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n v="1440632622"/>
    <b v="0"/>
    <n v="6"/>
    <b v="0"/>
    <s v="theater/musical"/>
    <n v="14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n v="1427878772"/>
    <b v="0"/>
    <n v="12"/>
    <b v="0"/>
    <s v="theater/musical"/>
    <n v="1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n v="1424587207"/>
    <b v="0"/>
    <n v="36"/>
    <b v="0"/>
    <s v="theater/musical"/>
    <n v="1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s v="theater/plays"/>
    <n v="296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s v="theater/plays"/>
    <n v="648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s v="theater/plays"/>
    <n v="21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s v="theater/plays"/>
    <n v="1574"/>
    <n v="85.53"/>
    <x v="1"/>
    <s v="plays"/>
    <x v="3211"/>
    <d v="2014-08-15T02:00:00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s v="theater/plays"/>
    <n v="28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s v="theater/plays"/>
    <n v="343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s v="theater/plays"/>
    <n v="72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s v="theater/plays"/>
    <n v="2066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s v="theater/plays"/>
    <n v="118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s v="theater/plays"/>
    <n v="307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s v="theater/plays"/>
    <n v="72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s v="theater/plays"/>
    <n v="1192"/>
    <n v="168.25"/>
    <x v="1"/>
    <s v="plays"/>
    <x v="3219"/>
    <d v="2015-03-22T22:35:47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s v="theater/plays"/>
    <n v="917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s v="theater/plays"/>
    <n v="251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s v="theater/plays"/>
    <n v="189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s v="theater/plays"/>
    <n v="2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s v="theater/plays"/>
    <n v="191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s v="theater/plays"/>
    <n v="128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s v="theater/plays"/>
    <n v="78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s v="theater/plays"/>
    <n v="94"/>
    <n v="50"/>
    <x v="1"/>
    <s v="plays"/>
    <x v="3227"/>
    <d v="2017-01-17T21:10:36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s v="theater/plays"/>
    <n v="448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s v="theater/plays"/>
    <n v="134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s v="theater/plays"/>
    <n v="17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s v="theater/plays"/>
    <n v="1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s v="theater/plays"/>
    <n v="84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s v="theater/plays"/>
    <n v="383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s v="theater/plays"/>
    <n v="25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s v="theater/plays"/>
    <n v="1032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s v="theater/plays"/>
    <n v="134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s v="theater/plays"/>
    <n v="2352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s v="theater/plays"/>
    <n v="21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s v="theater/plays"/>
    <n v="414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s v="theater/plays"/>
    <n v="2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s v="theater/plays"/>
    <n v="653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s v="theater/plays"/>
    <n v="84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s v="theater/plays"/>
    <n v="548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s v="theater/plays"/>
    <n v="110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s v="theater/plays"/>
    <n v="1460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s v="theater/plays"/>
    <n v="74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s v="theater/plays"/>
    <n v="17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s v="theater/plays"/>
    <n v="80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s v="theater/plays"/>
    <n v="38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s v="theater/plays"/>
    <n v="1693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s v="theater/plays"/>
    <n v="19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s v="theater/plays"/>
    <n v="1358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s v="theater/plays"/>
    <n v="878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s v="theater/plays"/>
    <n v="3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s v="theater/plays"/>
    <n v="854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s v="theater/plays"/>
    <n v="142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s v="theater/plays"/>
    <n v="49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s v="theater/plays"/>
    <n v="1628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s v="theater/plays"/>
    <n v="36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s v="theater/plays"/>
    <n v="22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s v="theater/plays"/>
    <n v="8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s v="theater/plays"/>
    <n v="18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s v="theater/plays"/>
    <n v="172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s v="theater/plays"/>
    <n v="295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s v="theater/plays"/>
    <n v="525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s v="theater/plays"/>
    <n v="102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s v="theater/plays"/>
    <n v="171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s v="theater/plays"/>
    <n v="54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s v="theater/plays"/>
    <n v="12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s v="theater/plays"/>
    <n v="1030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s v="theater/plays"/>
    <n v="286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s v="theater/plays"/>
    <n v="1047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s v="theater/plays"/>
    <n v="12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s v="theater/plays"/>
    <n v="35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s v="theater/plays"/>
    <n v="362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s v="theater/plays"/>
    <n v="172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s v="theater/plays"/>
    <n v="44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s v="theater/plays"/>
    <n v="137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s v="theater/plays"/>
    <n v="405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s v="theater/plays"/>
    <n v="2121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s v="theater/plays"/>
    <n v="56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s v="theater/plays"/>
    <n v="203"/>
    <n v="203.2"/>
    <x v="1"/>
    <s v="plays"/>
    <x v="3284"/>
    <d v="2016-01-29T05:59:00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s v="theater/plays"/>
    <n v="374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s v="theater/plays"/>
    <n v="1018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s v="theater/plays"/>
    <n v="167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s v="theater/plays"/>
    <n v="66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s v="theater/plays"/>
    <n v="4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s v="theater/plays"/>
    <n v="16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s v="theater/plays"/>
    <n v="38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s v="theater/plays"/>
    <n v="19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s v="theater/plays"/>
    <n v="51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s v="theater/plays"/>
    <n v="47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s v="theater/plays"/>
    <n v="48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s v="theater/plays"/>
    <n v="36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s v="theater/plays"/>
    <n v="678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s v="theater/plays"/>
    <n v="23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s v="theater/plays"/>
    <n v="272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s v="theater/plays"/>
    <n v="267"/>
    <n v="57.2"/>
    <x v="1"/>
    <s v="plays"/>
    <x v="3301"/>
    <d v="2016-08-01T06:59:00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s v="theater/plays"/>
    <n v="57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s v="theater/plays"/>
    <n v="13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s v="theater/plays"/>
    <n v="104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s v="theater/plays"/>
    <n v="27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s v="theater/plays"/>
    <n v="71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s v="theater/plays"/>
    <n v="285"/>
    <n v="75.09"/>
    <x v="1"/>
    <s v="plays"/>
    <x v="3308"/>
    <d v="2016-04-13T21:02:45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s v="theater/plays"/>
    <n v="37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s v="theater/plays"/>
    <n v="434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s v="theater/plays"/>
    <n v="183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s v="theater/plays"/>
    <n v="167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s v="theater/plays"/>
    <n v="15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n v="112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s v="theater/plays"/>
    <n v="293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s v="theater/plays"/>
    <n v="783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s v="theater/plays"/>
    <n v="74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s v="theater/plays"/>
    <n v="16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s v="theater/plays"/>
    <n v="36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s v="theater/plays"/>
    <n v="168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s v="theater/plays"/>
    <n v="36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s v="theater/plays"/>
    <n v="223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s v="theater/plays"/>
    <n v="84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s v="theater/plays"/>
    <n v="3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s v="theater/plays"/>
    <n v="54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s v="theater/plays"/>
    <n v="54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s v="theater/plays"/>
    <n v="17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s v="theater/plays"/>
    <n v="7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s v="theater/plays"/>
    <n v="348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s v="theater/plays"/>
    <n v="4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s v="theater/plays"/>
    <n v="244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s v="theater/plays"/>
    <n v="358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s v="theater/plays"/>
    <n v="334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s v="theater/plays"/>
    <n v="17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s v="theater/plays"/>
    <n v="184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s v="theater/plays"/>
    <n v="102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s v="theater/plays"/>
    <n v="557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s v="theater/plays"/>
    <n v="27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s v="theater/plays"/>
    <n v="223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s v="theater/plays"/>
    <n v="40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s v="theater/plays"/>
    <n v="80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s v="theater/plays"/>
    <n v="30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s v="theater/plays"/>
    <n v="4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s v="theater/plays"/>
    <n v="15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s v="theater/plays"/>
    <n v="368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s v="theater/plays"/>
    <n v="10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s v="theater/plays"/>
    <n v="24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s v="theater/plays"/>
    <n v="337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s v="theater/plays"/>
    <n v="35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s v="theater/plays"/>
    <n v="10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s v="theater/plays"/>
    <n v="20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s v="theater/plays"/>
    <n v="14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s v="theater/plays"/>
    <n v="135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s v="theater/plays"/>
    <n v="687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s v="theater/plays"/>
    <n v="283"/>
    <n v="184.78"/>
    <x v="1"/>
    <s v="plays"/>
    <x v="3359"/>
    <d v="2017-02-25T01:22:14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s v="theater/plays"/>
    <n v="60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s v="theater/plays"/>
    <n v="378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s v="theater/plays"/>
    <n v="7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s v="theater/plays"/>
    <n v="524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s v="theater/plays"/>
    <n v="21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s v="theater/plays"/>
    <n v="173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s v="theater/plays"/>
    <n v="74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s v="theater/plays"/>
    <n v="5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s v="theater/plays"/>
    <n v="70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s v="theater/plays"/>
    <n v="346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s v="theater/plays"/>
    <n v="18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s v="theater/plays"/>
    <n v="6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s v="theater/plays"/>
    <n v="134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s v="theater/plays"/>
    <n v="249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s v="theater/plays"/>
    <n v="2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s v="theater/plays"/>
    <n v="552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s v="theater/plays"/>
    <n v="577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s v="theater/plays"/>
    <n v="42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s v="theater/plays"/>
    <n v="148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s v="theater/plays"/>
    <n v="22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s v="theater/plays"/>
    <n v="293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s v="theater/plays"/>
    <n v="255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s v="theater/plays"/>
    <n v="145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s v="theater/plays"/>
    <n v="452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s v="theater/plays"/>
    <n v="154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s v="theater/plays"/>
    <n v="16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s v="theater/plays"/>
    <n v="270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s v="theater/plays"/>
    <n v="120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s v="theater/plays"/>
    <n v="88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s v="theater/plays"/>
    <n v="118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s v="theater/plays"/>
    <n v="8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s v="theater/plays"/>
    <n v="38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s v="theater/plays"/>
    <n v="127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s v="theater/plays"/>
    <n v="63"/>
    <n v="29"/>
    <x v="1"/>
    <s v="plays"/>
    <x v="3394"/>
    <d v="2014-07-27T14:17:25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s v="theater/plays"/>
    <n v="7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s v="theater/plays"/>
    <n v="12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s v="theater/plays"/>
    <n v="2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s v="theater/plays"/>
    <n v="355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s v="theater/plays"/>
    <n v="100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s v="theater/plays"/>
    <n v="803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s v="theater/plays"/>
    <n v="23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s v="theater/plays"/>
    <n v="131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s v="theater/plays"/>
    <n v="16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s v="theater/plays"/>
    <n v="51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s v="theater/plays"/>
    <n v="40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s v="theater/plays"/>
    <n v="836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s v="theater/plays"/>
    <n v="179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s v="theater/plays"/>
    <n v="88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s v="theater/plays"/>
    <n v="52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s v="theater/plays"/>
    <n v="27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s v="theater/plays"/>
    <n v="1295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s v="theater/plays"/>
    <n v="25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s v="theater/plays"/>
    <n v="54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s v="theater/plays"/>
    <n v="25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s v="theater/plays"/>
    <n v="17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s v="theater/plays"/>
    <n v="399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s v="theater/plays"/>
    <n v="14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s v="theater/plays"/>
    <n v="336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s v="theater/plays"/>
    <n v="24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s v="theater/plays"/>
    <n v="81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s v="theater/plays"/>
    <n v="843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s v="theater/plays"/>
    <n v="273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s v="theater/plays"/>
    <n v="2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s v="theater/plays"/>
    <n v="51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s v="theater/plays"/>
    <n v="2574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s v="theater/plays"/>
    <n v="33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s v="theater/plays"/>
    <n v="125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s v="theater/plays"/>
    <n v="17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s v="theater/plays"/>
    <n v="16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s v="theater/plays"/>
    <n v="18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s v="theater/plays"/>
    <n v="167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s v="theater/plays"/>
    <n v="183"/>
    <n v="52.21"/>
    <x v="1"/>
    <s v="plays"/>
    <x v="3432"/>
    <d v="2016-02-05T22:00:00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s v="theater/plays"/>
    <n v="79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s v="theater/plays"/>
    <n v="880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s v="theater/plays"/>
    <n v="93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s v="theater/plays"/>
    <n v="44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s v="theater/plays"/>
    <n v="253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s v="theater/plays"/>
    <n v="217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s v="theater/plays"/>
    <n v="438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s v="theater/plays"/>
    <n v="214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s v="theater/plays"/>
    <n v="2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s v="theater/plays"/>
    <n v="1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s v="theater/plays"/>
    <n v="72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s v="theater/plays"/>
    <n v="167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s v="theater/plays"/>
    <n v="94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s v="theater/plays"/>
    <n v="94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s v="theater/plays"/>
    <n v="208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s v="theater/plays"/>
    <n v="124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s v="theater/plays"/>
    <n v="69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s v="theater/plays"/>
    <n v="60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s v="theater/plays"/>
    <n v="13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s v="theater/plays"/>
    <n v="3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s v="theater/plays"/>
    <n v="64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s v="theater/plays"/>
    <n v="91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s v="theater/plays"/>
    <n v="52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s v="theater/plays"/>
    <n v="255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s v="theater/plays"/>
    <n v="11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s v="theater/plays"/>
    <n v="5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s v="theater/plays"/>
    <n v="8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s v="theater/plays"/>
    <n v="66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s v="theater/plays"/>
    <n v="48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s v="theater/plays"/>
    <n v="102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s v="theater/plays"/>
    <n v="51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s v="theater/plays"/>
    <n v="206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s v="theater/plays"/>
    <n v="445"/>
    <n v="72.95"/>
    <x v="1"/>
    <s v="plays"/>
    <x v="3466"/>
    <d v="2016-04-19T23:27:30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s v="theater/plays"/>
    <n v="303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s v="theater/plays"/>
    <n v="121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s v="theater/plays"/>
    <n v="318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s v="theater/plays"/>
    <n v="38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s v="theater/plays"/>
    <n v="107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s v="theater/plays"/>
    <n v="204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s v="theater/plays"/>
    <n v="49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s v="theater/plays"/>
    <n v="202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s v="theater/plays"/>
    <n v="3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s v="theater/plays"/>
    <n v="3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s v="theater/plays"/>
    <n v="208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s v="theater/plays"/>
    <n v="226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s v="theater/plays"/>
    <n v="192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s v="theater/plays"/>
    <n v="214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s v="theater/plays"/>
    <n v="118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s v="theater/plays"/>
    <n v="415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s v="theater/plays"/>
    <n v="53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s v="theater/plays"/>
    <n v="286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s v="theater/plays"/>
    <n v="166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s v="theater/plays"/>
    <n v="466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s v="theater/plays"/>
    <n v="256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s v="theater/plays"/>
    <n v="364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s v="theater/plays"/>
    <n v="564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s v="theater/plays"/>
    <n v="7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s v="theater/plays"/>
    <n v="400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s v="theater/plays"/>
    <n v="15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s v="theater/plays"/>
    <n v="4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s v="theater/plays"/>
    <n v="534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s v="theater/plays"/>
    <n v="373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s v="theater/plays"/>
    <n v="16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s v="theater/plays"/>
    <n v="169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s v="theater/plays"/>
    <n v="211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s v="theater/plays"/>
    <n v="15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s v="theater/plays"/>
    <n v="42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s v="theater/plays"/>
    <n v="26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s v="theater/plays"/>
    <n v="259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s v="theater/plays"/>
    <n v="30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s v="theater/plays"/>
    <n v="1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s v="theater/plays"/>
    <n v="1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s v="theater/plays"/>
    <n v="319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s v="theater/plays"/>
    <n v="9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s v="theater/plays"/>
    <n v="15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s v="theater/plays"/>
    <n v="332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s v="theater/plays"/>
    <n v="5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s v="theater/plays"/>
    <n v="308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s v="theater/plays"/>
    <n v="25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s v="theater/plays"/>
    <n v="4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s v="theater/plays"/>
    <n v="16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s v="theater/plays"/>
    <n v="203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s v="theater/plays"/>
    <n v="202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s v="theater/plays"/>
    <n v="5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s v="theater/plays"/>
    <n v="14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s v="theater/plays"/>
    <n v="45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s v="theater/plays"/>
    <n v="101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s v="theater/plays"/>
    <n v="53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s v="theater/plays"/>
    <n v="33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s v="theater/plays"/>
    <n v="70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s v="theater/plays"/>
    <n v="167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s v="theater/plays"/>
    <n v="66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s v="theater/plays"/>
    <n v="275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s v="theater/plays"/>
    <n v="11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s v="theater/plays"/>
    <n v="63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s v="theater/plays"/>
    <n v="78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s v="theater/plays"/>
    <n v="206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s v="theater/plays"/>
    <n v="2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n v="12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s v="theater/plays"/>
    <n v="257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s v="theater/plays"/>
    <n v="7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s v="theater/plays"/>
    <n v="37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n v="126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s v="theater/plays"/>
    <n v="56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s v="theater/plays"/>
    <n v="15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s v="theater/plays"/>
    <n v="25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s v="theater/plays"/>
    <n v="25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s v="theater/plays"/>
    <n v="113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s v="theater/plays"/>
    <n v="400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s v="theater/plays"/>
    <n v="214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s v="theater/plays"/>
    <n v="262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s v="theater/plays"/>
    <n v="15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s v="theater/plays"/>
    <n v="77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s v="theater/plays"/>
    <n v="585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s v="theater/plays"/>
    <n v="567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s v="theater/plays"/>
    <n v="24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s v="theater/plays"/>
    <n v="22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s v="theater/plays"/>
    <n v="100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s v="theater/plays"/>
    <n v="50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s v="theater/plays"/>
    <n v="347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s v="theater/plays"/>
    <n v="256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s v="theater/plays"/>
    <n v="47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s v="theater/plays"/>
    <n v="53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n v="118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s v="theater/plays"/>
    <n v="210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s v="theater/plays"/>
    <n v="502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s v="theater/plays"/>
    <n v="22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s v="theater/plays"/>
    <n v="183"/>
    <n v="73.239999999999995"/>
    <x v="1"/>
    <s v="plays"/>
    <x v="3571"/>
    <d v="2014-10-30T20:36:53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s v="theater/plays"/>
    <n v="5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s v="theater/plays"/>
    <n v="30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s v="theater/plays"/>
    <n v="61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s v="theater/plays"/>
    <n v="101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s v="theater/plays"/>
    <n v="1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s v="theater/plays"/>
    <n v="78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s v="theater/plays"/>
    <n v="15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s v="theater/plays"/>
    <n v="5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n v="103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s v="theater/plays"/>
    <n v="15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s v="theater/plays"/>
    <n v="326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s v="theater/plays"/>
    <n v="347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s v="theater/plays"/>
    <n v="405"/>
    <n v="176.09"/>
    <x v="1"/>
    <s v="plays"/>
    <x v="3585"/>
    <d v="2014-12-21T17:11:30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s v="theater/plays"/>
    <n v="82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s v="theater/plays"/>
    <n v="63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s v="theater/plays"/>
    <n v="20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s v="theater/plays"/>
    <n v="510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s v="theater/plays"/>
    <n v="5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s v="theater/plays"/>
    <n v="123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s v="theater/plays"/>
    <n v="25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s v="theater/plays"/>
    <n v="332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s v="theater/plays"/>
    <n v="202"/>
    <n v="55.97"/>
    <x v="1"/>
    <s v="plays"/>
    <x v="3594"/>
    <d v="2016-09-04T01:36:22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s v="theater/plays"/>
    <n v="308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n v="11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s v="theater/plays"/>
    <n v="257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s v="theater/plays"/>
    <n v="101"/>
    <n v="59.41"/>
    <x v="1"/>
    <s v="plays"/>
    <x v="3599"/>
    <d v="2015-08-30T00:00:0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s v="theater/plays"/>
    <n v="209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s v="theater/plays"/>
    <n v="4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s v="theater/plays"/>
    <n v="256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s v="theater/plays"/>
    <n v="33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s v="theater/plays"/>
    <n v="46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s v="theater/plays"/>
    <n v="39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s v="theater/plays"/>
    <n v="58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s v="theater/plays"/>
    <n v="8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s v="theater/plays"/>
    <n v="301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s v="theater/plays"/>
    <n v="340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s v="theater/plays"/>
    <n v="722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s v="theater/plays"/>
    <n v="125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s v="theater/plays"/>
    <n v="252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s v="theater/plays"/>
    <n v="26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s v="theater/plays"/>
    <n v="312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s v="theater/plays"/>
    <n v="88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s v="theater/plays"/>
    <n v="202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s v="theater/plays"/>
    <n v="1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s v="theater/plays"/>
    <n v="329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s v="theater/plays"/>
    <n v="30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s v="theater/plays"/>
    <n v="31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s v="theater/plays"/>
    <n v="308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s v="theater/plays"/>
    <n v="407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s v="theater/plays"/>
    <n v="2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n v="1409335497"/>
    <b v="0"/>
    <n v="59"/>
    <b v="0"/>
    <s v="theater/musical"/>
    <n v="87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n v="1415053749"/>
    <b v="0"/>
    <n v="1"/>
    <b v="0"/>
    <s v="theater/musical"/>
    <n v="1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n v="1475765867"/>
    <b v="0"/>
    <n v="31"/>
    <b v="0"/>
    <s v="theater/musical"/>
    <n v="176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n v="1480219174"/>
    <b v="0"/>
    <n v="18"/>
    <b v="0"/>
    <s v="theater/musical"/>
    <n v="319"/>
    <n v="176.94"/>
    <x v="1"/>
    <s v="musical"/>
    <x v="3634"/>
    <d v="2017-01-14T03:59:00"/>
  </r>
  <r>
    <n v="3635"/>
    <s v="Mary's Son"/>
    <s v="Mary's Son is a pop opera about Jesus and the hope he brings to all people."/>
    <n v="1000"/>
    <n v="1276"/>
    <x v="2"/>
    <s v="US"/>
    <s v="USD"/>
    <n v="1461186676"/>
    <n v="1458594676"/>
    <b v="0"/>
    <n v="10"/>
    <b v="0"/>
    <s v="theater/musical"/>
    <n v="128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n v="1417538935"/>
    <b v="0"/>
    <n v="14"/>
    <b v="0"/>
    <s v="theater/musical"/>
    <n v="93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n v="1424275732"/>
    <b v="0"/>
    <n v="2"/>
    <b v="0"/>
    <s v="theater/musical"/>
    <n v="2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n v="1454996887"/>
    <b v="0"/>
    <n v="12"/>
    <b v="0"/>
    <s v="theater/musical"/>
    <n v="8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n v="1431770802"/>
    <b v="0"/>
    <n v="8"/>
    <b v="0"/>
    <s v="theater/musical"/>
    <n v="48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n v="1471370327"/>
    <b v="0"/>
    <n v="2"/>
    <b v="0"/>
    <s v="theater/musical"/>
    <n v="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s v="theater/plays"/>
    <n v="401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s v="theater/plays"/>
    <n v="78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s v="theater/plays"/>
    <n v="5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s v="theater/plays"/>
    <n v="52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s v="theater/plays"/>
    <n v="75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s v="theater/plays"/>
    <n v="2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s v="theater/plays"/>
    <n v="262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s v="theater/plays"/>
    <n v="594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s v="theater/plays"/>
    <n v="55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s v="theater/plays"/>
    <n v="238"/>
    <n v="110.75"/>
    <x v="1"/>
    <s v="plays"/>
    <x v="3657"/>
    <d v="2016-06-01T21:42:00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s v="theater/plays"/>
    <n v="1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s v="theater/plays"/>
    <n v="340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s v="theater/plays"/>
    <n v="28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s v="theater/plays"/>
    <n v="37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s v="theater/plays"/>
    <n v="9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s v="theater/plays"/>
    <n v="2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s v="theater/plays"/>
    <n v="97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s v="theater/plays"/>
    <n v="79"/>
    <n v="51"/>
    <x v="1"/>
    <s v="plays"/>
    <x v="3665"/>
    <d v="2015-10-28T19:54:00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n v="133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s v="theater/plays"/>
    <n v="34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n v="11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s v="theater/plays"/>
    <n v="154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s v="theater/plays"/>
    <n v="27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s v="theater/plays"/>
    <n v="415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s v="theater/plays"/>
    <n v="358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s v="theater/plays"/>
    <n v="53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s v="theater/plays"/>
    <n v="529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s v="theater/plays"/>
    <n v="8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s v="theater/plays"/>
    <n v="12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s v="theater/plays"/>
    <n v="145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s v="theater/plays"/>
    <n v="24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s v="theater/plays"/>
    <n v="26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s v="theater/plays"/>
    <n v="42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s v="theater/plays"/>
    <n v="140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s v="theater/plays"/>
    <n v="522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s v="theater/plays"/>
    <n v="4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s v="theater/plays"/>
    <n v="13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s v="theater/plays"/>
    <n v="661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s v="theater/plays"/>
    <n v="44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s v="theater/plays"/>
    <n v="627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s v="theater/plays"/>
    <n v="4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s v="theater/plays"/>
    <n v="444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s v="theater/plays"/>
    <n v="225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s v="theater/plays"/>
    <n v="6398"/>
    <n v="186.8"/>
    <x v="1"/>
    <s v="plays"/>
    <x v="3691"/>
    <d v="2015-03-02T04:59:00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s v="theater/plays"/>
    <n v="158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s v="theater/plays"/>
    <n v="54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s v="theater/plays"/>
    <n v="470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s v="theater/plays"/>
    <n v="50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s v="theater/plays"/>
    <n v="388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s v="theater/plays"/>
    <n v="27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s v="theater/plays"/>
    <n v="69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s v="theater/plays"/>
    <n v="315"/>
    <n v="63"/>
    <x v="1"/>
    <s v="plays"/>
    <x v="3699"/>
    <d v="2014-10-15T14:26:56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s v="theater/plays"/>
    <n v="76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s v="theater/plays"/>
    <n v="188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s v="theater/plays"/>
    <n v="4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s v="theater/plays"/>
    <n v="16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s v="theater/plays"/>
    <n v="51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s v="theater/plays"/>
    <n v="366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s v="theater/plays"/>
    <n v="2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s v="theater/plays"/>
    <n v="239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s v="theater/plays"/>
    <n v="272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s v="theater/plays"/>
    <n v="144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s v="theater/plays"/>
    <n v="24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s v="theater/plays"/>
    <n v="76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s v="theater/plays"/>
    <n v="1537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s v="theater/plays"/>
    <n v="27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s v="theater/plays"/>
    <n v="136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s v="theater/plays"/>
    <n v="479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s v="theater/plays"/>
    <n v="16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s v="theater/plays"/>
    <n v="53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s v="theater/plays"/>
    <n v="160"/>
    <n v="26.02"/>
    <x v="1"/>
    <s v="plays"/>
    <x v="3718"/>
    <d v="2015-02-27T17:11:15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s v="theater/plays"/>
    <n v="56"/>
    <n v="105"/>
    <x v="1"/>
    <s v="plays"/>
    <x v="3719"/>
    <d v="2015-06-22T17:31:06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s v="theater/plays"/>
    <n v="460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s v="theater/plays"/>
    <n v="672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s v="theater/plays"/>
    <n v="222"/>
    <n v="47.66"/>
    <x v="1"/>
    <s v="plays"/>
    <x v="3722"/>
    <d v="2016-02-11T22:59:00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s v="theater/plays"/>
    <n v="61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s v="theater/plays"/>
    <n v="588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s v="theater/plays"/>
    <n v="5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s v="theater/plays"/>
    <n v="384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s v="theater/plays"/>
    <n v="269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n v="1437365176"/>
    <b v="0"/>
    <n v="31"/>
    <b v="0"/>
    <s v="theater/plays"/>
    <n v="248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n v="1423198512"/>
    <b v="0"/>
    <n v="5"/>
    <b v="0"/>
    <s v="theater/plays"/>
    <n v="4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n v="1437236159"/>
    <b v="0"/>
    <n v="1"/>
    <b v="0"/>
    <s v="theater/plays"/>
    <n v="13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n v="1418234646"/>
    <b v="0"/>
    <n v="12"/>
    <b v="0"/>
    <s v="theater/plays"/>
    <n v="8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n v="1416932133"/>
    <b v="0"/>
    <n v="4"/>
    <b v="0"/>
    <s v="theater/plays"/>
    <n v="17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n v="1427405896"/>
    <b v="0"/>
    <n v="7"/>
    <b v="0"/>
    <s v="theater/plays"/>
    <n v="5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750"/>
    <n v="20"/>
    <x v="2"/>
    <s v="GB"/>
    <s v="GBP"/>
    <n v="1432831089"/>
    <n v="1430239089"/>
    <b v="0"/>
    <n v="2"/>
    <b v="0"/>
    <s v="theater/plays"/>
    <n v="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n v="1445358903"/>
    <b v="0"/>
    <n v="4"/>
    <b v="0"/>
    <s v="theater/plays"/>
    <n v="2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n v="1403562705"/>
    <b v="0"/>
    <n v="6"/>
    <b v="0"/>
    <s v="theater/plays"/>
    <n v="36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n v="1467024468"/>
    <b v="0"/>
    <n v="8"/>
    <b v="0"/>
    <s v="theater/plays"/>
    <n v="109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n v="1405217355"/>
    <b v="0"/>
    <n v="14"/>
    <b v="0"/>
    <s v="theater/plays"/>
    <n v="51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n v="1407388144"/>
    <b v="0"/>
    <n v="4"/>
    <b v="0"/>
    <s v="theater/plays"/>
    <n v="14"/>
    <n v="25"/>
    <x v="1"/>
    <s v="plays"/>
    <x v="3742"/>
    <d v="2014-09-06T05:09:04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n v="1405097102"/>
    <b v="0"/>
    <n v="1"/>
    <b v="0"/>
    <s v="theater/plays"/>
    <n v="1"/>
    <n v="10"/>
    <x v="1"/>
    <s v="plays"/>
    <x v="3745"/>
    <d v="2014-08-10T16:45:02"/>
  </r>
  <r>
    <n v="3746"/>
    <s v="Stage Play Production - &quot;I Love You to Death&quot;"/>
    <s v="Generational curses CAN be broken...right?"/>
    <n v="700"/>
    <n v="202"/>
    <x v="2"/>
    <s v="US"/>
    <s v="USD"/>
    <n v="1475918439"/>
    <n v="1473326439"/>
    <b v="0"/>
    <n v="1"/>
    <b v="0"/>
    <s v="theater/plays"/>
    <n v="29"/>
    <n v="202"/>
    <x v="1"/>
    <s v="plays"/>
    <x v="3746"/>
    <d v="2016-10-08T09:20:39"/>
  </r>
  <r>
    <n v="3747"/>
    <s v="Counting Stars"/>
    <s v="The world premiere of an astonishing new play by acclaimed writer Atiha Sen Gupta."/>
    <n v="700"/>
    <n v="25"/>
    <x v="2"/>
    <s v="GB"/>
    <s v="GBP"/>
    <n v="1436137140"/>
    <n v="1433833896"/>
    <b v="0"/>
    <n v="1"/>
    <b v="0"/>
    <s v="theater/plays"/>
    <n v="4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s v="theater/musical"/>
    <n v="73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s v="theater/musical"/>
    <n v="7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s v="theater/musical"/>
    <n v="86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s v="theater/musical"/>
    <n v="189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s v="theater/musical"/>
    <n v="81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s v="theater/musical"/>
    <n v="738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s v="theater/musical"/>
    <n v="429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s v="theater/musical"/>
    <n v="10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s v="theater/musical"/>
    <n v="650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s v="theater/musical"/>
    <n v="543"/>
    <n v="75.959999999999994"/>
    <x v="1"/>
    <s v="musical"/>
    <x v="3757"/>
    <d v="2014-12-01T20:25:15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s v="theater/musical"/>
    <n v="219"/>
    <n v="59.04"/>
    <x v="1"/>
    <s v="musical"/>
    <x v="3758"/>
    <d v="2014-05-19T05:00:00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s v="theater/musical"/>
    <n v="63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s v="theater/musical"/>
    <n v="745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s v="theater/musical"/>
    <n v="74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s v="theater/musical"/>
    <n v="199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s v="theater/musical"/>
    <n v="758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s v="theater/musical"/>
    <n v="23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s v="theater/musical"/>
    <n v="1222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s v="theater/musical"/>
    <n v="1579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s v="theater/musical"/>
    <n v="359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s v="theater/musical"/>
    <n v="662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s v="theater/musical"/>
    <n v="169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s v="theater/musical"/>
    <n v="308"/>
    <n v="100"/>
    <x v="1"/>
    <s v="musical"/>
    <x v="3770"/>
    <d v="2015-06-13T22:20:1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s v="theater/musical"/>
    <n v="235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s v="theater/musical"/>
    <n v="889"/>
    <n v="166.97"/>
    <x v="1"/>
    <s v="musical"/>
    <x v="3772"/>
    <d v="2016-11-29T06:00:00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s v="theater/musical"/>
    <n v="90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s v="theater/musical"/>
    <n v="417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s v="theater/musical"/>
    <n v="334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s v="theater/musical"/>
    <n v="1423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s v="theater/musical"/>
    <n v="477"/>
    <n v="48.54"/>
    <x v="1"/>
    <s v="musical"/>
    <x v="3777"/>
    <d v="2014-09-27T04:00:00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s v="theater/musical"/>
    <n v="420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s v="theater/musical"/>
    <n v="260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s v="theater/musical"/>
    <n v="823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s v="theater/musical"/>
    <n v="339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s v="theater/musical"/>
    <n v="258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s v="theater/musical"/>
    <n v="192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s v="theater/musical"/>
    <n v="503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s v="theater/musical"/>
    <n v="1110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s v="theater/musical"/>
    <n v="5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n v="1448469719"/>
    <b v="0"/>
    <n v="1"/>
    <b v="0"/>
    <s v="theater/musical"/>
    <n v="8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n v="1431630618"/>
    <b v="0"/>
    <n v="4"/>
    <b v="0"/>
    <s v="theater/musical"/>
    <n v="1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600"/>
    <n v="35"/>
    <x v="2"/>
    <s v="US"/>
    <s v="USD"/>
    <n v="1436957022"/>
    <n v="1434365022"/>
    <b v="0"/>
    <n v="2"/>
    <b v="0"/>
    <s v="theater/musical"/>
    <n v="6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n v="1416954729"/>
    <b v="0"/>
    <n v="24"/>
    <b v="0"/>
    <s v="theater/musical"/>
    <n v="69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n v="1431093354"/>
    <b v="0"/>
    <n v="1"/>
    <b v="0"/>
    <s v="theater/musical"/>
    <n v="8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n v="1426972165"/>
    <b v="0"/>
    <n v="37"/>
    <b v="0"/>
    <s v="theater/musical"/>
    <n v="89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n v="1405099248"/>
    <b v="0"/>
    <n v="5"/>
    <b v="0"/>
    <s v="theater/musical"/>
    <n v="17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n v="1455142843"/>
    <b v="0"/>
    <n v="4"/>
    <b v="0"/>
    <s v="theater/musical"/>
    <n v="67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n v="1418146883"/>
    <b v="0"/>
    <n v="16"/>
    <b v="0"/>
    <s v="theater/musical"/>
    <n v="147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n v="1417536816"/>
    <b v="0"/>
    <n v="9"/>
    <b v="0"/>
    <s v="theater/musical"/>
    <n v="71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n v="1454541568"/>
    <b v="0"/>
    <n v="40"/>
    <b v="0"/>
    <s v="theater/musical"/>
    <n v="393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n v="1427492939"/>
    <b v="0"/>
    <n v="9"/>
    <b v="0"/>
    <s v="theater/musical"/>
    <n v="8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s v="theater/plays"/>
    <n v="182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s v="theater/plays"/>
    <n v="368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s v="theater/plays"/>
    <n v="33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s v="theater/plays"/>
    <n v="15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s v="theater/plays"/>
    <n v="398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s v="theater/plays"/>
    <n v="38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s v="theater/plays"/>
    <n v="382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s v="theater/plays"/>
    <n v="182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s v="theater/plays"/>
    <n v="325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s v="theater/plays"/>
    <n v="40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s v="theater/plays"/>
    <n v="109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s v="theater/plays"/>
    <n v="2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s v="theater/plays"/>
    <n v="8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s v="theater/plays"/>
    <n v="71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s v="theater/plays"/>
    <n v="110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s v="theater/plays"/>
    <n v="530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s v="theater/plays"/>
    <n v="54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s v="theater/plays"/>
    <n v="10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s v="theater/plays"/>
    <n v="143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s v="theater/plays"/>
    <n v="91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s v="theater/plays"/>
    <n v="10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s v="theater/plays"/>
    <n v="4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s v="theater/plays"/>
    <n v="251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s v="theater/plays"/>
    <n v="28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s v="theater/plays"/>
    <n v="65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s v="theater/plays"/>
    <n v="64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s v="theater/plays"/>
    <n v="180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s v="theater/plays"/>
    <n v="408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s v="theater/plays"/>
    <n v="20165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s v="theater/plays"/>
    <n v="40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s v="theater/plays"/>
    <n v="13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n v="1400698287"/>
    <b v="1"/>
    <n v="34"/>
    <b v="0"/>
    <s v="theater/plays"/>
    <n v="174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n v="1397217052"/>
    <b v="1"/>
    <n v="23"/>
    <b v="0"/>
    <s v="theater/plays"/>
    <n v="219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n v="1399427064"/>
    <b v="1"/>
    <n v="19"/>
    <b v="0"/>
    <s v="theater/plays"/>
    <n v="21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n v="1399474134"/>
    <b v="1"/>
    <n v="50"/>
    <b v="0"/>
    <s v="theater/plays"/>
    <n v="813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n v="1441119774"/>
    <b v="1"/>
    <n v="12"/>
    <b v="0"/>
    <s v="theater/plays"/>
    <n v="168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n v="1409721542"/>
    <b v="1"/>
    <n v="8"/>
    <b v="0"/>
    <s v="theater/plays"/>
    <n v="38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n v="1433395391"/>
    <b v="1"/>
    <n v="9"/>
    <b v="0"/>
    <s v="theater/plays"/>
    <n v="339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n v="1442604989"/>
    <b v="1"/>
    <n v="43"/>
    <b v="0"/>
    <s v="theater/plays"/>
    <n v="42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n v="1431455084"/>
    <b v="1"/>
    <n v="28"/>
    <b v="0"/>
    <s v="theater/plays"/>
    <n v="42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500"/>
    <n v="38"/>
    <x v="2"/>
    <s v="US"/>
    <s v="USD"/>
    <n v="1420081143"/>
    <n v="1417489143"/>
    <b v="1"/>
    <n v="4"/>
    <b v="0"/>
    <s v="theater/plays"/>
    <n v="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n v="1434537179"/>
    <b v="1"/>
    <n v="24"/>
    <b v="0"/>
    <s v="theater/plays"/>
    <n v="170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s v="theater/plays"/>
    <n v="4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n v="1406578178"/>
    <b v="0"/>
    <n v="2"/>
    <b v="0"/>
    <s v="theater/plays"/>
    <n v="5"/>
    <n v="13"/>
    <x v="1"/>
    <s v="plays"/>
    <x v="3853"/>
    <d v="2014-09-01T20:09:38"/>
  </r>
  <r>
    <n v="3854"/>
    <s v="The Case Of Soghomon Tehlirian"/>
    <s v="A play dedicated to the 100th anniversary of the Armenian Genocide."/>
    <n v="500"/>
    <n v="1788"/>
    <x v="2"/>
    <s v="US"/>
    <s v="USD"/>
    <n v="1431206058"/>
    <n v="1428614058"/>
    <b v="0"/>
    <n v="20"/>
    <b v="0"/>
    <s v="theater/plays"/>
    <n v="358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n v="1424819871"/>
    <b v="0"/>
    <n v="1"/>
    <b v="0"/>
    <s v="theater/plays"/>
    <n v="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s v="theater/plays"/>
    <n v="5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n v="1405266710"/>
    <b v="0"/>
    <n v="13"/>
    <b v="0"/>
    <s v="theater/plays"/>
    <n v="212"/>
    <n v="81.540000000000006"/>
    <x v="1"/>
    <s v="plays"/>
    <x v="3860"/>
    <d v="2014-08-12T15:51:50"/>
  </r>
  <r>
    <n v="3861"/>
    <s v="READY OR NOT HERE I COME"/>
    <s v="THE COMING OF THE LORD!"/>
    <n v="500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21:47:00"/>
  </r>
  <r>
    <n v="3862"/>
    <s v="The Container Play"/>
    <s v="The hit immersive theatre experience of England comes to Corpus Christi!"/>
    <n v="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n v="1445203454"/>
    <b v="0"/>
    <n v="3"/>
    <b v="0"/>
    <s v="theater/plays"/>
    <n v="1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s v="theater/plays"/>
    <n v="13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n v="1454453021"/>
    <b v="0"/>
    <n v="2"/>
    <b v="0"/>
    <s v="theater/plays"/>
    <n v="2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n v="1463686339"/>
    <b v="0"/>
    <n v="5"/>
    <b v="0"/>
    <s v="theater/plays"/>
    <n v="50"/>
    <n v="50.2"/>
    <x v="1"/>
    <s v="plays"/>
    <x v="3867"/>
    <d v="2016-06-18T19:32:19"/>
  </r>
  <r>
    <n v="3868"/>
    <s v="1000 words (Canceled)"/>
    <s v="New collection of music by Scott Evan Davis!"/>
    <n v="500"/>
    <n v="10"/>
    <x v="1"/>
    <s v="GB"/>
    <s v="GBP"/>
    <n v="1410191405"/>
    <n v="1408031405"/>
    <b v="0"/>
    <n v="1"/>
    <b v="0"/>
    <s v="theater/musical"/>
    <n v="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n v="1423761792"/>
    <b v="0"/>
    <n v="15"/>
    <b v="0"/>
    <s v="theater/musical"/>
    <n v="9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n v="1401768478"/>
    <b v="0"/>
    <n v="10"/>
    <b v="0"/>
    <s v="theater/musical"/>
    <n v="30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n v="1485629050"/>
    <b v="0"/>
    <n v="3"/>
    <b v="0"/>
    <s v="theater/musical"/>
    <n v="8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n v="1451833128"/>
    <b v="0"/>
    <n v="46"/>
    <b v="0"/>
    <s v="theater/musical"/>
    <n v="412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n v="1478621752"/>
    <b v="0"/>
    <n v="14"/>
    <b v="0"/>
    <s v="theater/musical"/>
    <n v="248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n v="1433014746"/>
    <b v="0"/>
    <n v="1"/>
    <b v="0"/>
    <s v="theater/musical"/>
    <n v="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n v="1403724820"/>
    <b v="0"/>
    <n v="17"/>
    <b v="0"/>
    <s v="theater/musical"/>
    <n v="196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n v="1426538129"/>
    <b v="0"/>
    <n v="2"/>
    <b v="0"/>
    <s v="theater/musical"/>
    <n v="7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n v="1485522358"/>
    <b v="0"/>
    <n v="14"/>
    <b v="0"/>
    <s v="theater/plays"/>
    <n v="108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n v="1417651630"/>
    <b v="0"/>
    <n v="9"/>
    <b v="0"/>
    <s v="theater/plays"/>
    <n v="24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n v="1434478344"/>
    <b v="0"/>
    <n v="8"/>
    <b v="0"/>
    <s v="theater/plays"/>
    <n v="505"/>
    <n v="315.5"/>
    <x v="1"/>
    <s v="plays"/>
    <x v="3890"/>
    <d v="2015-08-15T18:12:24"/>
  </r>
  <r>
    <n v="3891"/>
    <s v="Out of the Box: A Mime Story"/>
    <s v="A comedy about a mime who dreams of becoming a stand up comedian."/>
    <n v="500"/>
    <n v="260"/>
    <x v="2"/>
    <s v="US"/>
    <s v="USD"/>
    <n v="1427086740"/>
    <n v="1424488244"/>
    <b v="0"/>
    <n v="7"/>
    <b v="0"/>
    <s v="theater/plays"/>
    <n v="52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n v="1400600840"/>
    <b v="0"/>
    <n v="84"/>
    <b v="0"/>
    <s v="theater/plays"/>
    <n v="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n v="104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n v="1422424818"/>
    <b v="0"/>
    <n v="1"/>
    <b v="0"/>
    <s v="theater/plays"/>
    <n v="1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n v="1401770178"/>
    <b v="0"/>
    <n v="4"/>
    <b v="0"/>
    <s v="theater/plays"/>
    <n v="3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n v="1418158683"/>
    <b v="0"/>
    <n v="10"/>
    <b v="0"/>
    <s v="theater/plays"/>
    <n v="8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n v="1436355270"/>
    <b v="0"/>
    <n v="16"/>
    <b v="0"/>
    <s v="theater/plays"/>
    <n v="16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n v="1406140561"/>
    <b v="0"/>
    <n v="2"/>
    <b v="0"/>
    <s v="theater/plays"/>
    <n v="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n v="1431396791"/>
    <b v="0"/>
    <n v="5"/>
    <b v="0"/>
    <s v="theater/plays"/>
    <n v="27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n v="1447098599"/>
    <b v="0"/>
    <n v="1"/>
    <b v="0"/>
    <s v="theater/plays"/>
    <n v="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n v="1476962042"/>
    <b v="0"/>
    <n v="31"/>
    <b v="0"/>
    <s v="theater/plays"/>
    <n v="29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5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n v="1430405903"/>
    <b v="0"/>
    <n v="7"/>
    <b v="0"/>
    <s v="theater/plays"/>
    <n v="35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n v="202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n v="1411587606"/>
    <b v="0"/>
    <n v="4"/>
    <b v="0"/>
    <s v="theater/plays"/>
    <n v="31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n v="1405307696"/>
    <b v="0"/>
    <n v="4"/>
    <b v="0"/>
    <s v="theater/plays"/>
    <n v="13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n v="1407832642"/>
    <b v="0"/>
    <n v="4"/>
    <b v="0"/>
    <s v="theater/plays"/>
    <n v="27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n v="1439057397"/>
    <b v="0"/>
    <n v="3"/>
    <b v="0"/>
    <s v="theater/plays"/>
    <n v="37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n v="1414438177"/>
    <b v="0"/>
    <n v="36"/>
    <b v="0"/>
    <s v="theater/plays"/>
    <n v="5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n v="1446267849"/>
    <b v="0"/>
    <n v="7"/>
    <b v="0"/>
    <s v="theater/plays"/>
    <n v="20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n v="1429558756"/>
    <b v="0"/>
    <n v="27"/>
    <b v="0"/>
    <s v="theater/plays"/>
    <n v="182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s v="theater/plays"/>
    <n v="2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n v="1406131023"/>
    <b v="0"/>
    <n v="3"/>
    <b v="0"/>
    <s v="theater/plays"/>
    <n v="24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n v="1450628773"/>
    <b v="0"/>
    <n v="3"/>
    <b v="0"/>
    <s v="theater/plays"/>
    <n v="1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n v="1476436660"/>
    <b v="0"/>
    <n v="3"/>
    <b v="0"/>
    <s v="theater/plays"/>
    <n v="27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n v="1421432810"/>
    <b v="0"/>
    <n v="6"/>
    <b v="0"/>
    <s v="theater/plays"/>
    <n v="1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n v="1426203071"/>
    <b v="0"/>
    <n v="17"/>
    <b v="0"/>
    <s v="theater/plays"/>
    <n v="277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n v="1401231722"/>
    <b v="0"/>
    <n v="40"/>
    <b v="0"/>
    <s v="theater/plays"/>
    <n v="458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n v="1404161639"/>
    <b v="0"/>
    <n v="3"/>
    <b v="0"/>
    <s v="theater/plays"/>
    <n v="3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n v="1417053748"/>
    <b v="0"/>
    <n v="1"/>
    <b v="0"/>
    <s v="theater/plays"/>
    <n v="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n v="1404973504"/>
    <b v="0"/>
    <n v="2"/>
    <b v="0"/>
    <s v="theater/plays"/>
    <n v="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n v="1442593427"/>
    <b v="0"/>
    <n v="7"/>
    <b v="0"/>
    <s v="theater/plays"/>
    <n v="13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n v="1471636265"/>
    <b v="0"/>
    <n v="14"/>
    <b v="0"/>
    <s v="theater/plays"/>
    <n v="9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n v="1466205262"/>
    <b v="0"/>
    <n v="12"/>
    <b v="0"/>
    <s v="theater/plays"/>
    <n v="220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n v="110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n v="1438789546"/>
    <b v="0"/>
    <n v="23"/>
    <b v="0"/>
    <s v="theater/plays"/>
    <n v="26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n v="1465830560"/>
    <b v="0"/>
    <n v="10"/>
    <b v="0"/>
    <s v="theater/plays"/>
    <n v="49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n v="1432763054"/>
    <b v="0"/>
    <n v="5"/>
    <b v="0"/>
    <s v="theater/plays"/>
    <n v="79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n v="1416311351"/>
    <b v="0"/>
    <n v="2"/>
    <b v="0"/>
    <s v="theater/plays"/>
    <n v="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n v="1414505137"/>
    <b v="0"/>
    <n v="2"/>
    <b v="0"/>
    <s v="theater/plays"/>
    <n v="1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n v="1443811268"/>
    <b v="0"/>
    <n v="13"/>
    <b v="0"/>
    <s v="theater/plays"/>
    <n v="395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n v="1422388822"/>
    <b v="0"/>
    <n v="5"/>
    <b v="0"/>
    <s v="theater/plays"/>
    <n v="4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n v="1472786744"/>
    <b v="0"/>
    <n v="2"/>
    <b v="0"/>
    <s v="theater/plays"/>
    <n v="2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n v="1421031221"/>
    <b v="0"/>
    <n v="32"/>
    <b v="0"/>
    <s v="theater/plays"/>
    <n v="375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n v="1457628680"/>
    <b v="0"/>
    <n v="1"/>
    <b v="0"/>
    <s v="theater/plays"/>
    <n v="6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n v="1440701890"/>
    <b v="0"/>
    <n v="1"/>
    <b v="0"/>
    <s v="theater/plays"/>
    <n v="6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s v="theater/plays"/>
    <n v="106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n v="1464045954"/>
    <b v="0"/>
    <n v="1"/>
    <b v="0"/>
    <s v="theater/plays"/>
    <n v="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n v="1403822912"/>
    <b v="0"/>
    <n v="16"/>
    <b v="0"/>
    <s v="theater/plays"/>
    <n v="160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n v="1409338556"/>
    <b v="0"/>
    <n v="12"/>
    <b v="0"/>
    <s v="theater/plays"/>
    <n v="7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n v="1449260256"/>
    <b v="0"/>
    <n v="4"/>
    <b v="0"/>
    <s v="theater/plays"/>
    <n v="11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n v="1397683410"/>
    <b v="0"/>
    <n v="2"/>
    <b v="0"/>
    <s v="theater/plays"/>
    <n v="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n v="1446562494"/>
    <b v="0"/>
    <n v="3"/>
    <b v="0"/>
    <s v="theater/plays"/>
    <n v="1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n v="1424279986"/>
    <b v="0"/>
    <n v="3"/>
    <b v="0"/>
    <s v="theater/plays"/>
    <n v="3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n v="1455428380"/>
    <b v="0"/>
    <n v="4"/>
    <b v="0"/>
    <s v="theater/plays"/>
    <n v="7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n v="1402506278"/>
    <b v="0"/>
    <n v="2"/>
    <b v="0"/>
    <s v="theater/plays"/>
    <n v="1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n v="1486191507"/>
    <b v="0"/>
    <n v="10"/>
    <b v="0"/>
    <s v="theater/plays"/>
    <n v="10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n v="1458761673"/>
    <b v="0"/>
    <n v="11"/>
    <b v="0"/>
    <s v="theater/plays"/>
    <n v="132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n v="1471638646"/>
    <b v="0"/>
    <n v="6"/>
    <b v="0"/>
    <s v="theater/plays"/>
    <n v="6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n v="1458333811"/>
    <b v="0"/>
    <n v="2"/>
    <b v="0"/>
    <s v="theater/plays"/>
    <n v="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n v="1403355126"/>
    <b v="0"/>
    <n v="6"/>
    <b v="0"/>
    <s v="theater/plays"/>
    <n v="39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n v="1418002634"/>
    <b v="0"/>
    <n v="8"/>
    <b v="0"/>
    <s v="theater/plays"/>
    <n v="6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n v="1460219110"/>
    <b v="0"/>
    <n v="37"/>
    <b v="0"/>
    <s v="theater/plays"/>
    <n v="1116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n v="1462280848"/>
    <b v="0"/>
    <n v="11"/>
    <b v="0"/>
    <s v="theater/plays"/>
    <n v="91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n v="1405024561"/>
    <b v="0"/>
    <n v="10"/>
    <b v="0"/>
    <s v="theater/plays"/>
    <n v="177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n v="1466621732"/>
    <b v="0"/>
    <n v="6"/>
    <b v="0"/>
    <s v="theater/plays"/>
    <n v="373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n v="1417533953"/>
    <b v="0"/>
    <n v="8"/>
    <b v="0"/>
    <s v="theater/plays"/>
    <n v="6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n v="1425678057"/>
    <b v="0"/>
    <n v="6"/>
    <b v="0"/>
    <s v="theater/plays"/>
    <n v="31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n v="1401978147"/>
    <b v="0"/>
    <n v="7"/>
    <b v="0"/>
    <s v="theater/plays"/>
    <n v="129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n v="1463545149"/>
    <b v="0"/>
    <n v="7"/>
    <b v="0"/>
    <s v="theater/plays"/>
    <n v="35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n v="1431113180"/>
    <b v="0"/>
    <n v="5"/>
    <b v="0"/>
    <s v="theater/plays"/>
    <n v="49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n v="1397854356"/>
    <b v="0"/>
    <n v="46"/>
    <b v="0"/>
    <s v="theater/plays"/>
    <n v="1164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n v="1412809644"/>
    <b v="0"/>
    <n v="10"/>
    <b v="0"/>
    <s v="theater/plays"/>
    <n v="3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n v="1454173120"/>
    <b v="0"/>
    <n v="19"/>
    <b v="0"/>
    <s v="theater/plays"/>
    <n v="214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n v="1460034594"/>
    <b v="0"/>
    <n v="13"/>
    <b v="0"/>
    <s v="theater/plays"/>
    <n v="163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n v="1399414290"/>
    <b v="0"/>
    <n v="13"/>
    <b v="0"/>
    <s v="theater/plays"/>
    <n v="50"/>
    <n v="11.62"/>
    <x v="1"/>
    <s v="plays"/>
    <x v="3987"/>
    <d v="2014-05-16T22:11:30"/>
  </r>
  <r>
    <n v="3988"/>
    <s v="Folk-Tales: What Stories Do Your Folks Tell?"/>
    <s v="An evening of of stories based both in myth and truth."/>
    <n v="300"/>
    <n v="32"/>
    <x v="2"/>
    <s v="US"/>
    <s v="USD"/>
    <n v="1440813413"/>
    <n v="1439517413"/>
    <b v="0"/>
    <n v="4"/>
    <b v="0"/>
    <s v="theater/plays"/>
    <n v="11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n v="1454342893"/>
    <b v="0"/>
    <n v="3"/>
    <b v="0"/>
    <s v="theater/plays"/>
    <n v="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n v="1430494082"/>
    <b v="0"/>
    <n v="1"/>
    <b v="0"/>
    <s v="theater/plays"/>
    <n v="3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n v="1444689259"/>
    <b v="0"/>
    <n v="9"/>
    <b v="0"/>
    <s v="theater/plays"/>
    <n v="18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n v="1403169690"/>
    <b v="0"/>
    <n v="1"/>
    <b v="0"/>
    <s v="theater/plays"/>
    <n v="2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n v="1421339077"/>
    <b v="0"/>
    <n v="4"/>
    <b v="0"/>
    <s v="theater/plays"/>
    <n v="23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n v="1415341464"/>
    <b v="0"/>
    <n v="17"/>
    <b v="0"/>
    <s v="theater/plays"/>
    <n v="1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n v="1424992026"/>
    <b v="0"/>
    <n v="12"/>
    <b v="0"/>
    <s v="theater/plays"/>
    <n v="238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n v="1406058798"/>
    <b v="0"/>
    <n v="14"/>
    <b v="0"/>
    <s v="theater/plays"/>
    <n v="385"/>
    <n v="82.57"/>
    <x v="1"/>
    <s v="plays"/>
    <x v="3999"/>
    <d v="2014-08-31T19:51:49"/>
  </r>
  <r>
    <n v="4000"/>
    <s v="The Escorts"/>
    <s v="An Enticing Trip into the World of Assisted Dying"/>
    <n v="300"/>
    <n v="10"/>
    <x v="2"/>
    <s v="US"/>
    <s v="USD"/>
    <n v="1462631358"/>
    <n v="1457450958"/>
    <b v="0"/>
    <n v="1"/>
    <b v="0"/>
    <s v="theater/plays"/>
    <n v="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n v="1486681708"/>
    <b v="0"/>
    <n v="14"/>
    <b v="0"/>
    <s v="theater/plays"/>
    <n v="151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n v="1409187761"/>
    <b v="0"/>
    <n v="4"/>
    <b v="0"/>
    <s v="theater/plays"/>
    <n v="8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n v="1421417147"/>
    <b v="0"/>
    <n v="2"/>
    <b v="0"/>
    <s v="theater/plays"/>
    <n v="67"/>
    <n v="100.5"/>
    <x v="1"/>
    <s v="plays"/>
    <x v="4003"/>
    <d v="2015-02-15T14:05:47"/>
  </r>
  <r>
    <n v="4004"/>
    <s v="South Florida Tours"/>
    <s v="Help Launch The Queen Into South Florida!"/>
    <n v="3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n v="1408648985"/>
    <b v="0"/>
    <n v="2"/>
    <b v="0"/>
    <s v="theater/plays"/>
    <n v="1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n v="1406572381"/>
    <b v="0"/>
    <n v="1"/>
    <b v="0"/>
    <s v="theater/plays"/>
    <n v="2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n v="1435014507"/>
    <b v="0"/>
    <n v="4"/>
    <b v="0"/>
    <s v="theater/plays"/>
    <n v="2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n v="1406825360"/>
    <b v="0"/>
    <n v="3"/>
    <b v="0"/>
    <s v="theater/plays"/>
    <n v="2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n v="1412879366"/>
    <b v="0"/>
    <n v="38"/>
    <b v="0"/>
    <s v="theater/plays"/>
    <n v="581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n v="1419858278"/>
    <b v="0"/>
    <n v="4"/>
    <b v="0"/>
    <s v="theater/plays"/>
    <n v="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n v="1421478823"/>
    <b v="0"/>
    <n v="2"/>
    <b v="0"/>
    <s v="theater/plays"/>
    <n v="9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n v="1408395400"/>
    <b v="0"/>
    <n v="7"/>
    <b v="0"/>
    <s v="theater/plays"/>
    <n v="2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n v="1407254874"/>
    <b v="0"/>
    <n v="2"/>
    <b v="0"/>
    <s v="theater/plays"/>
    <n v="35"/>
    <n v="52.5"/>
    <x v="1"/>
    <s v="plays"/>
    <x v="4017"/>
    <d v="2014-09-04T16:07:54"/>
  </r>
  <r>
    <n v="4018"/>
    <s v="Time Please Fringe"/>
    <s v="Funding for a production of Time Please at the Brighton Fringe 2017... and beyond."/>
    <n v="300"/>
    <n v="130"/>
    <x v="2"/>
    <s v="GB"/>
    <s v="GBP"/>
    <n v="1475877108"/>
    <n v="1473285108"/>
    <b v="0"/>
    <n v="4"/>
    <b v="0"/>
    <s v="theater/plays"/>
    <n v="43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n v="1455725596"/>
    <b v="0"/>
    <n v="4"/>
    <b v="0"/>
    <s v="theater/plays"/>
    <n v="1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n v="1424579699"/>
    <b v="0"/>
    <n v="3"/>
    <b v="0"/>
    <s v="theater/plays"/>
    <n v="3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n v="1409176358"/>
    <b v="0"/>
    <n v="2"/>
    <b v="0"/>
    <s v="theater/plays"/>
    <n v="5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n v="1418824867"/>
    <b v="0"/>
    <n v="197"/>
    <b v="0"/>
    <s v="theater/plays"/>
    <n v="5008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n v="1438445097"/>
    <b v="0"/>
    <n v="1"/>
    <b v="0"/>
    <s v="theater/plays"/>
    <n v="4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s v="theater/plays"/>
    <n v="10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n v="1486077481"/>
    <b v="0"/>
    <n v="7"/>
    <b v="0"/>
    <s v="theater/plays"/>
    <n v="86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n v="1399415500"/>
    <b v="0"/>
    <n v="11"/>
    <b v="0"/>
    <s v="theater/plays"/>
    <n v="22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n v="1452008599"/>
    <b v="0"/>
    <n v="6"/>
    <b v="0"/>
    <s v="theater/plays"/>
    <n v="16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n v="1445023516"/>
    <b v="0"/>
    <n v="7"/>
    <b v="0"/>
    <s v="theater/plays"/>
    <n v="16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n v="1472711224"/>
    <b v="0"/>
    <n v="94"/>
    <b v="0"/>
    <s v="theater/plays"/>
    <n v="245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n v="1425509050"/>
    <b v="0"/>
    <n v="2"/>
    <b v="0"/>
    <s v="theater/plays"/>
    <n v="8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n v="1411333887"/>
    <b v="0"/>
    <n v="25"/>
    <b v="0"/>
    <s v="theater/plays"/>
    <n v="1474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n v="1402784964"/>
    <b v="0"/>
    <n v="17"/>
    <b v="0"/>
    <s v="theater/plays"/>
    <n v="1129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s v="theater/plays"/>
    <n v="3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n v="1408389010"/>
    <b v="0"/>
    <n v="4"/>
    <b v="0"/>
    <s v="theater/plays"/>
    <n v="12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n v="1446048367"/>
    <b v="0"/>
    <n v="5"/>
    <b v="0"/>
    <s v="theater/plays"/>
    <n v="12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n v="1432100004"/>
    <b v="0"/>
    <n v="2"/>
    <b v="0"/>
    <s v="theater/plays"/>
    <n v="100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250"/>
    <n v="21"/>
    <x v="2"/>
    <s v="GB"/>
    <s v="GBP"/>
    <n v="1473160954"/>
    <n v="1467976954"/>
    <b v="0"/>
    <n v="2"/>
    <b v="0"/>
    <s v="theater/plays"/>
    <n v="8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n v="1419213664"/>
    <b v="0"/>
    <n v="3"/>
    <b v="0"/>
    <s v="theater/plays"/>
    <n v="8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n v="1426050982"/>
    <b v="0"/>
    <n v="4"/>
    <b v="0"/>
    <s v="theater/plays"/>
    <n v="9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n v="1411400210"/>
    <b v="0"/>
    <n v="12"/>
    <b v="0"/>
    <s v="theater/plays"/>
    <n v="2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n v="1418862743"/>
    <b v="0"/>
    <n v="4"/>
    <b v="0"/>
    <s v="theater/plays"/>
    <n v="5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n v="1457352787"/>
    <b v="0"/>
    <n v="91"/>
    <b v="0"/>
    <s v="theater/plays"/>
    <n v="1501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n v="1434322815"/>
    <b v="0"/>
    <n v="1"/>
    <b v="0"/>
    <s v="theater/plays"/>
    <n v="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n v="1408050316"/>
    <b v="0"/>
    <n v="13"/>
    <b v="0"/>
    <s v="theater/plays"/>
    <n v="56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n v="1413477228"/>
    <b v="0"/>
    <n v="2"/>
    <b v="0"/>
    <s v="theater/plays"/>
    <n v="55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n v="1400600031"/>
    <b v="0"/>
    <n v="21"/>
    <b v="0"/>
    <s v="theater/plays"/>
    <n v="441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n v="1465856639"/>
    <b v="0"/>
    <n v="9"/>
    <b v="0"/>
    <s v="theater/plays"/>
    <n v="398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n v="1446506080"/>
    <b v="0"/>
    <n v="6"/>
    <b v="0"/>
    <s v="theater/plays"/>
    <n v="388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n v="1458178044"/>
    <b v="0"/>
    <n v="4"/>
    <b v="0"/>
    <s v="theater/plays"/>
    <n v="4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n v="1408116152"/>
    <b v="0"/>
    <n v="7"/>
    <b v="0"/>
    <s v="theater/plays"/>
    <n v="12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n v="1400604056"/>
    <b v="0"/>
    <n v="5"/>
    <b v="0"/>
    <s v="theater/plays"/>
    <n v="14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n v="1464889468"/>
    <b v="0"/>
    <n v="3"/>
    <b v="0"/>
    <s v="theater/plays"/>
    <n v="245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n v="1401294084"/>
    <b v="0"/>
    <n v="9"/>
    <b v="0"/>
    <s v="theater/plays"/>
    <n v="68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n v="1427724426"/>
    <b v="0"/>
    <n v="6"/>
    <b v="0"/>
    <s v="theater/plays"/>
    <n v="193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n v="1405291811"/>
    <b v="0"/>
    <n v="4"/>
    <b v="0"/>
    <s v="theater/plays"/>
    <n v="1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n v="1461027388"/>
    <b v="0"/>
    <n v="1"/>
    <b v="0"/>
    <s v="theater/plays"/>
    <n v="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n v="1439952550"/>
    <b v="0"/>
    <n v="17"/>
    <b v="0"/>
    <s v="theater/plays"/>
    <n v="203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n v="1481756855"/>
    <b v="0"/>
    <n v="1"/>
    <b v="0"/>
    <s v="theater/plays"/>
    <n v="2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n v="1421596356"/>
    <b v="0"/>
    <n v="13"/>
    <b v="0"/>
    <s v="theater/plays"/>
    <n v="28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n v="1422374420"/>
    <b v="0"/>
    <n v="6"/>
    <b v="0"/>
    <s v="theater/plays"/>
    <n v="11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n v="1403462111"/>
    <b v="0"/>
    <n v="2"/>
    <b v="0"/>
    <s v="theater/plays"/>
    <n v="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n v="1426407426"/>
    <b v="0"/>
    <n v="2"/>
    <b v="0"/>
    <s v="theater/plays"/>
    <n v="2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n v="1444137375"/>
    <b v="0"/>
    <n v="21"/>
    <b v="0"/>
    <s v="theater/plays"/>
    <n v="57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n v="1400547969"/>
    <b v="0"/>
    <n v="13"/>
    <b v="0"/>
    <s v="theater/plays"/>
    <n v="461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n v="1479747794"/>
    <b v="0"/>
    <n v="6"/>
    <b v="0"/>
    <s v="theater/plays"/>
    <n v="12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n v="1463783521"/>
    <b v="0"/>
    <n v="1"/>
    <b v="0"/>
    <s v="theater/plays"/>
    <n v="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n v="1423231025"/>
    <b v="0"/>
    <n v="12"/>
    <b v="0"/>
    <s v="theater/plays"/>
    <n v="35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n v="1446179553"/>
    <b v="0"/>
    <n v="2"/>
    <b v="0"/>
    <s v="theater/plays"/>
    <n v="3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n v="1450203416"/>
    <b v="0"/>
    <n v="6"/>
    <b v="0"/>
    <s v="theater/plays"/>
    <n v="75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n v="1473416906"/>
    <b v="0"/>
    <n v="1"/>
    <b v="0"/>
    <s v="theater/plays"/>
    <n v="1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n v="1424701775"/>
    <b v="0"/>
    <n v="1"/>
    <b v="0"/>
    <s v="theater/plays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n v="1445985299"/>
    <b v="0"/>
    <n v="5"/>
    <b v="0"/>
    <s v="theater/plays"/>
    <n v="47"/>
    <n v="9.4"/>
    <x v="1"/>
    <s v="plays"/>
    <x v="4086"/>
    <d v="2015-11-21T04:00:0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n v="1418827324"/>
    <b v="0"/>
    <n v="3"/>
    <b v="0"/>
    <s v="theater/plays"/>
    <n v="216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n v="1430242488"/>
    <b v="0"/>
    <n v="8"/>
    <b v="0"/>
    <s v="theater/plays"/>
    <n v="24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n v="1437754137"/>
    <b v="0"/>
    <n v="3"/>
    <b v="0"/>
    <s v="theater/plays"/>
    <n v="3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n v="1418818151"/>
    <b v="0"/>
    <n v="8"/>
    <b v="0"/>
    <s v="theater/plays"/>
    <n v="25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n v="1423024847"/>
    <b v="0"/>
    <n v="1"/>
    <b v="0"/>
    <s v="theater/plays"/>
    <n v="29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n v="1435088093"/>
    <b v="0"/>
    <n v="4"/>
    <b v="0"/>
    <s v="theater/plays"/>
    <n v="86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n v="1410141900"/>
    <b v="0"/>
    <n v="8"/>
    <b v="0"/>
    <s v="theater/plays"/>
    <n v="121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n v="1479516350"/>
    <b v="0"/>
    <n v="1"/>
    <b v="0"/>
    <s v="theater/plays"/>
    <n v="16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n v="1484484219"/>
    <b v="0"/>
    <n v="5"/>
    <b v="0"/>
    <s v="theater/plays"/>
    <n v="80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n v="1468959873"/>
    <b v="0"/>
    <n v="1"/>
    <b v="0"/>
    <s v="theater/plays"/>
    <n v="125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n v="1460751673"/>
    <b v="0"/>
    <n v="6"/>
    <b v="0"/>
    <s v="theater/plays"/>
    <n v="548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n v="1435953566"/>
    <b v="0"/>
    <n v="6"/>
    <b v="0"/>
    <s v="theater/plays"/>
    <n v="40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n v="1474958434"/>
    <b v="0"/>
    <n v="14"/>
    <b v="0"/>
    <s v="theater/plays"/>
    <n v="3205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n v="1479860109"/>
    <b v="0"/>
    <n v="6"/>
    <b v="0"/>
    <s v="theater/plays"/>
    <n v="1769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n v="1424221866"/>
    <b v="0"/>
    <n v="33"/>
    <b v="0"/>
    <s v="theater/plays"/>
    <n v="3530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n v="1409608801"/>
    <b v="0"/>
    <n v="4"/>
    <b v="0"/>
    <s v="theater/plays"/>
    <n v="41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n v="1485909937"/>
    <b v="0"/>
    <n v="1"/>
    <b v="0"/>
    <s v="theater/plays"/>
    <n v="59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n v="1463929351"/>
    <b v="0"/>
    <n v="6"/>
    <b v="0"/>
    <s v="theater/plays"/>
    <n v="430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n v="1422155740"/>
    <b v="0"/>
    <n v="6"/>
    <b v="0"/>
    <s v="theater/plays"/>
    <n v="940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n v="1454280186"/>
    <b v="0"/>
    <n v="1"/>
    <b v="0"/>
    <s v="theater/plays"/>
    <n v="1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n v="1450619123"/>
    <b v="0"/>
    <n v="3"/>
    <b v="0"/>
    <s v="theater/plays"/>
    <n v="30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s v="film &amp; video/television"/>
    <n v="0"/>
    <n v="63.92"/>
    <x v="0"/>
    <s v="television"/>
    <x v="0"/>
    <d v="2015-07-23T03:00:00"/>
    <x v="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s v="film &amp; video/television"/>
    <n v="0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s v="film &amp; video/television"/>
    <n v="0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s v="film &amp; video/television"/>
    <n v="0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s v="film &amp; video/television"/>
    <n v="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s v="film &amp; video/television"/>
    <n v="0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s v="film &amp; video/television"/>
    <n v="0"/>
    <n v="159.82"/>
    <x v="0"/>
    <s v="television"/>
    <x v="7"/>
    <d v="2016-07-05T01:07:47"/>
    <x v="2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s v="film &amp; video/television"/>
    <n v="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s v="film &amp; video/television"/>
    <n v="0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s v="film &amp; video/television"/>
    <n v="0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s v="film &amp; video/television"/>
    <n v="0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s v="film &amp; video/television"/>
    <n v="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s v="film &amp; video/television"/>
    <n v="0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s v="film &amp; video/television"/>
    <n v="0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s v="film &amp; video/television"/>
    <n v="0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s v="film &amp; video/television"/>
    <n v="2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s v="film &amp; video/television"/>
    <n v="0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s v="film &amp; video/television"/>
    <n v="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s v="film &amp; video/television"/>
    <n v="0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s v="film &amp; video/television"/>
    <n v="0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s v="film &amp; video/television"/>
    <n v="4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s v="film &amp; video/television"/>
    <n v="0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s v="film &amp; video/television"/>
    <n v="0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s v="film &amp; video/television"/>
    <n v="3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s v="film &amp; video/television"/>
    <n v="2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s v="film &amp; video/television"/>
    <n v="6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s v="film &amp; video/television"/>
    <n v="0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s v="film &amp; video/television"/>
    <n v="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s v="film &amp; video/television"/>
    <n v="8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s v="film &amp; video/television"/>
    <n v="7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s v="film &amp; video/television"/>
    <n v="0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s v="film &amp; video/television"/>
    <n v="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s v="film &amp; video/television"/>
    <n v="4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s v="film &amp; video/television"/>
    <n v="6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s v="film &amp; video/television"/>
    <n v="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s v="film &amp; video/television"/>
    <n v="2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  <x v="0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s v="film &amp; video/television"/>
    <n v="3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s v="film &amp; video/television"/>
    <n v="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s v="film &amp; video/television"/>
    <n v="4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s v="film &amp; video/television"/>
    <n v="3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s v="film &amp; video/television"/>
    <n v="3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s v="film &amp; video/television"/>
    <n v="3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s v="film &amp; video/television"/>
    <n v="3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s v="film &amp; video/television"/>
    <n v="5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s v="film &amp; video/television"/>
    <n v="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s v="film &amp; video/television"/>
    <n v="7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s v="film &amp; video/shorts"/>
    <n v="2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s v="film &amp; video/shorts"/>
    <n v="2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s v="film &amp; video/shorts"/>
    <n v="1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s v="film &amp; video/shorts"/>
    <n v="3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s v="film &amp; video/shorts"/>
    <n v="0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s v="film &amp; video/shorts"/>
    <n v="4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s v="film &amp; video/shorts"/>
    <n v="0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s v="film &amp; video/shorts"/>
    <n v="0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s v="film &amp; video/shorts"/>
    <n v="1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s v="film &amp; video/shorts"/>
    <n v="1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s v="film &amp; video/shorts"/>
    <n v="6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s v="film &amp; video/shorts"/>
    <n v="1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s v="film &amp; video/shorts"/>
    <n v="2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s v="film &amp; video/shorts"/>
    <n v="3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s v="film &amp; video/shorts"/>
    <n v="2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s v="film &amp; video/shorts"/>
    <n v="3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s v="film &amp; video/shorts"/>
    <n v="2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s v="film &amp; video/shorts"/>
    <n v="3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s v="film &amp; video/shorts"/>
    <n v="0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s v="film &amp; video/shorts"/>
    <n v="0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s v="film &amp; video/shorts"/>
    <n v="2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s v="film &amp; video/shorts"/>
    <n v="3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s v="film &amp; video/shorts"/>
    <n v="2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s v="film &amp; video/shorts"/>
    <n v="4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s v="film &amp; video/shorts"/>
    <n v="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  <x v="2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s v="film &amp; video/shorts"/>
    <n v="3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s v="film &amp; video/shorts"/>
    <n v="5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s v="film &amp; video/shorts"/>
    <n v="1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s v="film &amp; video/shorts"/>
    <n v="4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s v="film &amp; video/shorts"/>
    <n v="3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s v="film &amp; video/shorts"/>
    <n v="5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s v="film &amp; video/shorts"/>
    <n v="2"/>
    <n v="88.57"/>
    <x v="0"/>
    <s v="shorts"/>
    <x v="114"/>
    <d v="2012-01-13T06:34:48"/>
    <x v="6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s v="film &amp; video/shorts"/>
    <n v="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s v="film &amp; video/shorts"/>
    <n v="3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s v="film &amp; video/shorts"/>
    <n v="3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s v="film &amp; video/shorts"/>
    <n v="4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s v="film &amp; video/shorts"/>
    <n v="2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33000"/>
    <n v="1867"/>
    <x v="1"/>
    <s v="US"/>
    <s v="USD"/>
    <n v="1476941293"/>
    <n v="1473917293"/>
    <b v="0"/>
    <n v="6"/>
    <b v="0"/>
    <s v="film &amp; video/science fiction"/>
    <n v="1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300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n v="1411500607"/>
    <b v="0"/>
    <n v="81"/>
    <b v="0"/>
    <s v="film &amp; video/science fiction"/>
    <n v="6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12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n v="1429155623"/>
    <b v="0"/>
    <n v="28"/>
    <b v="0"/>
    <s v="film &amp; video/science fiction"/>
    <n v="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n v="1423765072"/>
    <b v="0"/>
    <n v="37"/>
    <b v="0"/>
    <s v="film &amp; video/science fiction"/>
    <n v="2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110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n v="1427428382"/>
    <b v="0"/>
    <n v="67"/>
    <b v="0"/>
    <s v="film &amp; video/science fiction"/>
    <n v="27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11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n v="1401850796"/>
    <b v="0"/>
    <n v="15"/>
    <b v="0"/>
    <s v="film &amp; video/science fiction"/>
    <n v="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00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n v="1481939362"/>
    <b v="0"/>
    <n v="1"/>
    <b v="0"/>
    <s v="film &amp; video/drama"/>
    <n v="3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n v="1411042059"/>
    <b v="0"/>
    <n v="10"/>
    <b v="0"/>
    <s v="film &amp; video/drama"/>
    <n v="1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n v="1407177611"/>
    <b v="0"/>
    <n v="26"/>
    <b v="0"/>
    <s v="film &amp; video/drama"/>
    <n v="1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10000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n v="1432403295"/>
    <b v="0"/>
    <n v="4"/>
    <b v="0"/>
    <s v="film &amp; video/drama"/>
    <n v="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00000"/>
    <n v="4482"/>
    <x v="2"/>
    <s v="GB"/>
    <s v="GBP"/>
    <n v="1417033610"/>
    <n v="1414438010"/>
    <b v="0"/>
    <n v="12"/>
    <b v="0"/>
    <s v="film &amp; video/drama"/>
    <n v="4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  <x v="3"/>
  </r>
  <r>
    <n v="185"/>
    <s v="BLANK Short Movie"/>
    <s v="Love has no boundaries!"/>
    <n v="100000"/>
    <n v="2200"/>
    <x v="2"/>
    <s v="NO"/>
    <s v="NOK"/>
    <n v="1471557139"/>
    <n v="1468965139"/>
    <b v="0"/>
    <n v="10"/>
    <b v="0"/>
    <s v="film &amp; video/drama"/>
    <n v="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n v="1435383457"/>
    <b v="0"/>
    <n v="5"/>
    <b v="0"/>
    <s v="film &amp; video/drama"/>
    <n v="1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00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n v="1442062898"/>
    <b v="0"/>
    <n v="19"/>
    <b v="0"/>
    <s v="film &amp; video/drama"/>
    <n v="1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n v="1408154403"/>
    <b v="0"/>
    <n v="18"/>
    <b v="0"/>
    <s v="film &amp; video/drama"/>
    <n v="2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n v="1421696329"/>
    <b v="0"/>
    <n v="7"/>
    <b v="0"/>
    <s v="film &amp; video/drama"/>
    <n v="0"/>
    <n v="54.29"/>
    <x v="0"/>
    <s v="drama"/>
    <x v="201"/>
    <d v="2015-02-08T19:38:49"/>
    <x v="0"/>
  </r>
  <r>
    <n v="202"/>
    <s v="Modern Gangsters"/>
    <s v="new web series created by jonney terry"/>
    <n v="100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n v="1417378864"/>
    <b v="0"/>
    <n v="8"/>
    <b v="0"/>
    <s v="film &amp; video/drama"/>
    <n v="1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n v="1467727203"/>
    <b v="0"/>
    <n v="1293"/>
    <b v="0"/>
    <s v="film &amp; video/drama"/>
    <n v="152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n v="1441120222"/>
    <b v="0"/>
    <n v="17"/>
    <b v="0"/>
    <s v="film &amp; video/drama"/>
    <n v="1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n v="1417754638"/>
    <b v="0"/>
    <n v="13"/>
    <b v="0"/>
    <s v="film &amp; video/drama"/>
    <n v="2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n v="1441157592"/>
    <b v="0"/>
    <n v="33"/>
    <b v="0"/>
    <s v="film &amp; video/drama"/>
    <n v="3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n v="1440042617"/>
    <b v="0"/>
    <n v="12"/>
    <b v="0"/>
    <s v="film &amp; video/drama"/>
    <n v="2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n v="1425423637"/>
    <b v="0"/>
    <n v="84"/>
    <b v="0"/>
    <s v="film &amp; video/drama"/>
    <n v="28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98000"/>
    <n v="8815"/>
    <x v="2"/>
    <s v="US"/>
    <s v="USD"/>
    <n v="1459493940"/>
    <n v="1456732225"/>
    <b v="0"/>
    <n v="76"/>
    <b v="0"/>
    <s v="film &amp; video/drama"/>
    <n v="9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  <x v="0"/>
  </r>
  <r>
    <n v="221"/>
    <s v="Archetypes"/>
    <s v="Film about Schizophrenia with Surreal Twists!"/>
    <n v="97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935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90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8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s v="film &amp; video/documentary"/>
    <n v="19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s v="film &amp; video/documentary"/>
    <n v="48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s v="film &amp; video/documentary"/>
    <n v="17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s v="film &amp; video/documentary"/>
    <n v="31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s v="film &amp; video/documentary"/>
    <n v="5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s v="film &amp; video/documentary"/>
    <n v="6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s v="film &amp; video/documentary"/>
    <n v="19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s v="film &amp; video/documentary"/>
    <n v="8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s v="film &amp; video/documentary"/>
    <n v="108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s v="film &amp; video/documentary"/>
    <n v="14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s v="film &amp; video/documentary"/>
    <n v="40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s v="film &amp; video/documentary"/>
    <n v="5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s v="film &amp; video/documentary"/>
    <n v="12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s v="film &amp; video/documentary"/>
    <n v="2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s v="film &amp; video/documentary"/>
    <n v="35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s v="film &amp; video/documentary"/>
    <n v="11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s v="film &amp; video/documentary"/>
    <n v="50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s v="film &amp; video/documentary"/>
    <n v="76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s v="film &amp; video/documentary"/>
    <n v="14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s v="film &amp; video/documentary"/>
    <n v="29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s v="film &amp; video/documentary"/>
    <n v="8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s v="film &amp; video/documentary"/>
    <n v="39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s v="film &amp; video/documentary"/>
    <n v="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s v="film &amp; video/documentary"/>
    <n v="7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s v="film &amp; video/documentary"/>
    <n v="2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s v="film &amp; video/documentary"/>
    <n v="17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s v="film &amp; video/documentary"/>
    <n v="7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s v="film &amp; video/documentary"/>
    <n v="196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s v="film &amp; video/documentary"/>
    <n v="5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s v="film &amp; video/documentary"/>
    <n v="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s v="film &amp; video/documentary"/>
    <n v="7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s v="film &amp; video/documentary"/>
    <n v="8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s v="film &amp; video/documentary"/>
    <n v="29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s v="film &amp; video/documentary"/>
    <n v="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s v="film &amp; video/documentary"/>
    <n v="96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s v="film &amp; video/documentary"/>
    <n v="57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s v="film &amp; video/documentary"/>
    <n v="3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s v="film &amp; video/documentary"/>
    <n v="167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s v="film &amp; video/documentary"/>
    <n v="9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s v="film &amp; video/documentary"/>
    <n v="65"/>
    <n v="254.39"/>
    <x v="0"/>
    <s v="documentary"/>
    <x v="282"/>
    <d v="2010-02-22T22:00:00"/>
    <x v="7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s v="film &amp; video/documentary"/>
    <n v="29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s v="film &amp; video/documentary"/>
    <n v="60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s v="film &amp; video/documentary"/>
    <n v="46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s v="film &amp; video/documentary"/>
    <n v="23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s v="film &amp; video/documentary"/>
    <n v="38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s v="film &amp; video/documentary"/>
    <n v="76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s v="film &amp; video/documentary"/>
    <n v="23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s v="film &amp; video/documentary"/>
    <n v="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s v="film &amp; video/documentary"/>
    <n v="9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s v="film &amp; video/documentary"/>
    <n v="117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s v="film &amp; video/documentary"/>
    <n v="4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s v="film &amp; video/documentary"/>
    <n v="8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s v="film &amp; video/documentary"/>
    <n v="102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s v="film &amp; video/documentary"/>
    <n v="46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s v="film &amp; video/documentary"/>
    <n v="3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s v="film &amp; video/documentary"/>
    <n v="211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s v="film &amp; video/documentary"/>
    <n v="28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s v="film &amp; video/documentary"/>
    <n v="4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s v="film &amp; video/documentary"/>
    <n v="26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s v="film &amp; video/documentary"/>
    <n v="17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s v="film &amp; video/documentary"/>
    <n v="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s v="film &amp; video/documentary"/>
    <n v="13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s v="film &amp; video/documentary"/>
    <n v="16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s v="film &amp; video/documentary"/>
    <n v="5"/>
    <n v="36.61"/>
    <x v="0"/>
    <s v="documentary"/>
    <x v="306"/>
    <d v="2013-03-20T19:05:33"/>
    <x v="4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s v="film &amp; video/documentary"/>
    <n v="4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s v="film &amp; video/documentary"/>
    <n v="21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s v="film &amp; video/documentary"/>
    <n v="36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s v="film &amp; video/documentary"/>
    <n v="2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s v="film &amp; video/documentary"/>
    <n v="35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s v="film &amp; video/documentary"/>
    <n v="15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s v="film &amp; video/documentary"/>
    <n v="30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s v="film &amp; video/documentary"/>
    <n v="6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s v="film &amp; video/documentary"/>
    <n v="42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s v="film &amp; video/documentary"/>
    <n v="28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s v="film &amp; video/documentary"/>
    <n v="50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s v="film &amp; video/documentary"/>
    <n v="24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s v="film &amp; video/documentary"/>
    <n v="9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s v="film &amp; video/documentary"/>
    <n v="36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s v="film &amp; video/documentary"/>
    <n v="60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s v="film &amp; video/documentary"/>
    <n v="11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s v="film &amp; video/documentary"/>
    <n v="15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s v="film &amp; video/documentary"/>
    <n v="93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s v="film &amp; video/documentary"/>
    <n v="304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s v="film &amp; video/documentary"/>
    <n v="10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s v="film &amp; video/documentary"/>
    <n v="141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s v="film &amp; video/documentary"/>
    <n v="19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s v="film &amp; video/documentary"/>
    <n v="65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s v="film &amp; video/documentary"/>
    <n v="78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s v="film &amp; video/documentary"/>
    <n v="205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s v="film &amp; video/documentary"/>
    <n v="91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s v="film &amp; video/documentary"/>
    <n v="18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s v="film &amp; video/documentary"/>
    <n v="16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s v="film &amp; video/documentary"/>
    <n v="54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s v="film &amp; video/documentary"/>
    <n v="6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s v="film &amp; video/documentary"/>
    <n v="32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s v="film &amp; video/documentary"/>
    <n v="13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s v="film &amp; video/documentary"/>
    <n v="88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s v="film &amp; video/documentary"/>
    <n v="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s v="film &amp; video/documentary"/>
    <n v="11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s v="film &amp; video/documentary"/>
    <n v="6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s v="film &amp; video/documentary"/>
    <n v="68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s v="film &amp; video/documentary"/>
    <n v="34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s v="film &amp; video/documentary"/>
    <n v="89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s v="film &amp; video/documentary"/>
    <n v="21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s v="film &amp; video/documentary"/>
    <n v="24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s v="film &amp; video/documentary"/>
    <n v="57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s v="film &amp; video/documentary"/>
    <n v="8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s v="film &amp; video/documentary"/>
    <n v="23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s v="film &amp; video/documentary"/>
    <n v="127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s v="film &amp; video/documentary"/>
    <n v="7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s v="film &amp; video/documentary"/>
    <n v="8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s v="film &amp; video/documentary"/>
    <n v="15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s v="film &amp; video/documentary"/>
    <n v="52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s v="film &amp; video/documentary"/>
    <n v="51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s v="film &amp; video/documentary"/>
    <n v="24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s v="film &amp; video/documentary"/>
    <n v="78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s v="film &amp; video/documentary"/>
    <n v="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s v="film &amp; video/documentary"/>
    <n v="18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s v="film &amp; video/documentary"/>
    <n v="1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s v="film &amp; video/documentary"/>
    <n v="31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s v="film &amp; video/documentary"/>
    <n v="77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s v="film &amp; video/documentary"/>
    <n v="21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s v="film &amp; video/documentary"/>
    <n v="26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s v="film &amp; video/documentary"/>
    <n v="14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s v="film &amp; video/documentary"/>
    <n v="61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s v="film &amp; video/documentary"/>
    <n v="343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s v="film &amp; video/documentary"/>
    <n v="16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s v="film &amp; video/documentary"/>
    <n v="16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s v="film &amp; video/documentary"/>
    <n v="27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s v="film &amp; video/documentary"/>
    <n v="7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s v="film &amp; video/documentary"/>
    <n v="35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s v="film &amp; video/documentary"/>
    <n v="11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s v="film &amp; video/documentary"/>
    <n v="52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s v="film &amp; video/documentary"/>
    <n v="4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s v="film &amp; video/documentary"/>
    <n v="53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s v="film &amp; video/documentary"/>
    <n v="163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s v="film &amp; video/documentary"/>
    <n v="13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s v="film &amp; video/documentary"/>
    <n v="247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s v="film &amp; video/documentary"/>
    <n v="2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s v="film &amp; video/documentary"/>
    <n v="11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s v="film &amp; video/documentary"/>
    <n v="22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s v="film &amp; video/documentary"/>
    <n v="32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s v="film &amp; video/documentary"/>
    <n v="26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s v="film &amp; video/documentary"/>
    <n v="19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s v="film &amp; video/documentary"/>
    <n v="2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s v="film &amp; video/documentary"/>
    <n v="6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s v="film &amp; video/documentary"/>
    <n v="11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s v="film &amp; video/documentary"/>
    <n v="72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s v="film &amp; video/documentary"/>
    <n v="6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s v="film &amp; video/documentary"/>
    <n v="6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s v="film &amp; video/documentary"/>
    <n v="4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s v="film &amp; video/documentary"/>
    <n v="12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s v="film &amp; video/documentary"/>
    <n v="6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s v="film &amp; video/documentary"/>
    <n v="6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s v="film &amp; video/documentary"/>
    <n v="27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s v="film &amp; video/documentary"/>
    <n v="3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s v="film &amp; video/documentary"/>
    <n v="2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s v="film &amp; video/documentary"/>
    <n v="21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s v="film &amp; video/documentary"/>
    <n v="16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n v="1434973656"/>
    <b v="0"/>
    <n v="6"/>
    <b v="0"/>
    <s v="film &amp; video/animation"/>
    <n v="1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50000"/>
    <n v="676"/>
    <x v="2"/>
    <s v="US"/>
    <s v="USD"/>
    <n v="1402956000"/>
    <n v="1400523845"/>
    <b v="0"/>
    <n v="13"/>
    <b v="0"/>
    <s v="film &amp; video/animation"/>
    <n v="1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n v="1465160083"/>
    <b v="0"/>
    <n v="8"/>
    <b v="0"/>
    <s v="film &amp; video/animation"/>
    <n v="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n v="1440264381"/>
    <b v="0"/>
    <n v="8"/>
    <b v="0"/>
    <s v="film &amp; video/animation"/>
    <n v="1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n v="1445235358"/>
    <b v="0"/>
    <n v="11"/>
    <b v="0"/>
    <s v="film &amp; video/animation"/>
    <n v="4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50000"/>
    <n v="6691"/>
    <x v="2"/>
    <s v="US"/>
    <s v="USD"/>
    <n v="1424380783"/>
    <n v="1421788783"/>
    <b v="0"/>
    <n v="17"/>
    <b v="0"/>
    <s v="film &amp; video/animation"/>
    <n v="13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n v="1422842420"/>
    <b v="0"/>
    <n v="16"/>
    <b v="0"/>
    <s v="film &amp; video/animation"/>
    <n v="2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n v="1365958060"/>
    <b v="0"/>
    <n v="49"/>
    <b v="0"/>
    <s v="film &amp; video/animation"/>
    <n v="2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450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45000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n v="1344961134"/>
    <b v="0"/>
    <n v="39"/>
    <b v="0"/>
    <s v="film &amp; video/animation"/>
    <n v="10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n v="1394039979"/>
    <b v="0"/>
    <n v="170"/>
    <b v="0"/>
    <s v="film &amp; video/animation"/>
    <n v="15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42000"/>
    <n v="4906.59"/>
    <x v="2"/>
    <s v="US"/>
    <s v="USD"/>
    <n v="1401767940"/>
    <n v="1398727441"/>
    <b v="0"/>
    <n v="124"/>
    <b v="0"/>
    <s v="film &amp; video/animation"/>
    <n v="1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n v="1411379235"/>
    <b v="0"/>
    <n v="55"/>
    <b v="0"/>
    <s v="film &amp; video/animation"/>
    <n v="12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n v="1347293289"/>
    <b v="0"/>
    <n v="21"/>
    <b v="0"/>
    <s v="film &amp; video/animation"/>
    <n v="5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n v="1354250672"/>
    <b v="0"/>
    <n v="147"/>
    <b v="0"/>
    <s v="film &amp; video/animation"/>
    <n v="19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n v="1366200499"/>
    <b v="0"/>
    <n v="125"/>
    <b v="0"/>
    <s v="film &amp; video/animation"/>
    <n v="21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  <x v="6"/>
  </r>
  <r>
    <n v="490"/>
    <s v="PROJECT IS CANCELLED"/>
    <s v="Cancelled"/>
    <n v="40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000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n v="1321035449"/>
    <b v="0"/>
    <n v="22"/>
    <b v="0"/>
    <s v="film &amp; video/animation"/>
    <n v="7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n v="1250630968"/>
    <b v="0"/>
    <n v="26"/>
    <b v="0"/>
    <s v="film &amp; video/animation"/>
    <n v="5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n v="1268255751"/>
    <b v="0"/>
    <n v="4"/>
    <b v="0"/>
    <s v="film &amp; video/animation"/>
    <n v="1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n v="1467387705"/>
    <b v="0"/>
    <n v="68"/>
    <b v="0"/>
    <s v="film &amp; video/animation"/>
    <n v="17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n v="1447933601"/>
    <b v="0"/>
    <n v="34"/>
    <b v="0"/>
    <s v="film &amp; video/animation"/>
    <n v="63"/>
    <n v="725.03"/>
    <x v="0"/>
    <s v="animation"/>
    <x v="515"/>
    <d v="2015-12-29T11:46:41"/>
    <x v="0"/>
  </r>
  <r>
    <n v="516"/>
    <s v="Shipmates"/>
    <s v="A big brother style comedy animation series starring famous seafarers"/>
    <n v="39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n v="1352107421"/>
    <b v="0"/>
    <n v="70"/>
    <b v="0"/>
    <s v="film &amp; video/animation"/>
    <n v="7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s v="theater/plays"/>
    <n v="13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s v="theater/plays"/>
    <n v="14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s v="theater/plays"/>
    <n v="9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s v="theater/plays"/>
    <n v="16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s v="theater/plays"/>
    <n v="10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s v="theater/plays"/>
    <n v="32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s v="theater/plays"/>
    <n v="5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s v="theater/plays"/>
    <n v="28"/>
    <n v="63.83"/>
    <x v="1"/>
    <s v="plays"/>
    <x v="527"/>
    <d v="2017-02-17T16:05:00"/>
    <x v="1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s v="theater/plays"/>
    <n v="4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s v="theater/plays"/>
    <n v="4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s v="theater/plays"/>
    <n v="10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s v="theater/plays"/>
    <n v="11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s v="theater/plays"/>
    <n v="35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s v="theater/plays"/>
    <n v="6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s v="theater/plays"/>
    <n v="4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s v="theater/plays"/>
    <n v="6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s v="theater/plays"/>
    <n v="11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s v="theater/plays"/>
    <n v="7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s v="theater/plays"/>
    <n v="43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s v="theater/plays"/>
    <n v="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n v="1434609424"/>
    <b v="0"/>
    <n v="28"/>
    <b v="0"/>
    <s v="technology/web"/>
    <n v="11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n v="1411143972"/>
    <b v="0"/>
    <n v="22"/>
    <b v="0"/>
    <s v="technology/web"/>
    <n v="4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35000"/>
    <n v="200"/>
    <x v="2"/>
    <s v="US"/>
    <s v="USD"/>
    <n v="1452112717"/>
    <n v="1449520717"/>
    <b v="0"/>
    <n v="1"/>
    <b v="0"/>
    <s v="technology/web"/>
    <n v="1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n v="1478126203"/>
    <b v="0"/>
    <n v="20"/>
    <b v="0"/>
    <s v="technology/web"/>
    <n v="4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335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n v="1416445931"/>
    <b v="0"/>
    <n v="9"/>
    <b v="0"/>
    <s v="technology/web"/>
    <n v="1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32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  <x v="0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n v="1474223286"/>
    <b v="0"/>
    <n v="2"/>
    <b v="0"/>
    <s v="technology/web"/>
    <n v="1"/>
    <n v="150.5"/>
    <x v="2"/>
    <s v="web"/>
    <x v="588"/>
    <d v="2016-11-17T19:28:06"/>
    <x v="2"/>
  </r>
  <r>
    <n v="589"/>
    <s v="Get Neighborly"/>
    <s v="Services closer than you think..."/>
    <n v="300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n v="1452259131"/>
    <b v="0"/>
    <n v="9"/>
    <b v="0"/>
    <s v="technology/web"/>
    <n v="1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n v="1414992860"/>
    <b v="0"/>
    <n v="1"/>
    <b v="0"/>
    <s v="technology/web"/>
    <n v="1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  <x v="0"/>
  </r>
  <r>
    <n v="594"/>
    <s v="Unleashed Fitness"/>
    <s v="Creating a fitness site that will change the fitness game forever!"/>
    <n v="30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30000"/>
    <n v="850"/>
    <x v="2"/>
    <s v="US"/>
    <s v="USD"/>
    <n v="1417737781"/>
    <n v="1415145781"/>
    <b v="0"/>
    <n v="7"/>
    <b v="0"/>
    <s v="technology/web"/>
    <n v="3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n v="1405437623"/>
    <b v="0"/>
    <n v="13"/>
    <b v="0"/>
    <s v="technology/web"/>
    <n v="2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30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n v="1431813980"/>
    <b v="0"/>
    <n v="5"/>
    <b v="0"/>
    <s v="technology/web"/>
    <n v="5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n v="1441022120"/>
    <b v="0"/>
    <n v="121"/>
    <b v="0"/>
    <s v="technology/web"/>
    <n v="43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3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n v="1465670138"/>
    <b v="0"/>
    <n v="9"/>
    <b v="0"/>
    <s v="technology/web"/>
    <n v="1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n v="1436793939"/>
    <b v="0"/>
    <n v="39"/>
    <b v="0"/>
    <s v="technology/web"/>
    <n v="14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n v="1463469062"/>
    <b v="0"/>
    <n v="25"/>
    <b v="0"/>
    <s v="technology/web"/>
    <n v="4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3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s v="technology/wearables"/>
    <n v="0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s v="technology/wearables"/>
    <n v="15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s v="technology/wearables"/>
    <n v="974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s v="technology/wearables"/>
    <n v="88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s v="technology/wearables"/>
    <n v="25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s v="technology/wearables"/>
    <n v="1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s v="technology/wearables"/>
    <n v="4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s v="technology/wearables"/>
    <n v="7"/>
    <n v="125.94"/>
    <x v="2"/>
    <s v="wearables"/>
    <x v="647"/>
    <d v="2016-03-17T17:25:49"/>
    <x v="2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s v="technology/wearables"/>
    <n v="148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s v="technology/wearables"/>
    <n v="12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s v="technology/wearables"/>
    <n v="6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s v="technology/wearables"/>
    <n v="84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s v="technology/wearables"/>
    <n v="1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s v="technology/wearables"/>
    <n v="366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s v="technology/wearables"/>
    <n v="111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s v="technology/wearables"/>
    <n v="41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s v="technology/wearables"/>
    <n v="38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s v="technology/wearables"/>
    <n v="67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s v="technology/wearables"/>
    <n v="108"/>
    <n v="109.34"/>
    <x v="2"/>
    <s v="wearables"/>
    <x v="658"/>
    <d v="2015-07-26T18:00:00"/>
    <x v="0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s v="technology/wearables"/>
    <n v="1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n v="1412963279"/>
    <b v="0"/>
    <n v="18"/>
    <b v="0"/>
    <s v="technology/wearables"/>
    <n v="5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n v="1434658456"/>
    <b v="0"/>
    <n v="7"/>
    <b v="0"/>
    <s v="technology/wearables"/>
    <n v="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n v="1426348775"/>
    <b v="0"/>
    <n v="29"/>
    <b v="0"/>
    <s v="technology/wearables"/>
    <n v="3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n v="1479143061"/>
    <b v="0"/>
    <n v="12"/>
    <b v="0"/>
    <s v="technology/wearables"/>
    <n v="7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n v="1474275463"/>
    <b v="0"/>
    <n v="28"/>
    <b v="0"/>
    <s v="technology/wearables"/>
    <n v="19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n v="1427486222"/>
    <b v="0"/>
    <n v="25"/>
    <b v="0"/>
    <s v="technology/wearables"/>
    <n v="3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n v="1465225258"/>
    <b v="0"/>
    <n v="28"/>
    <b v="0"/>
    <s v="technology/wearables"/>
    <n v="15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n v="1463418120"/>
    <b v="0"/>
    <n v="310"/>
    <b v="0"/>
    <s v="technology/wearables"/>
    <n v="9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n v="1418315852"/>
    <b v="0"/>
    <n v="15"/>
    <b v="0"/>
    <s v="technology/wearables"/>
    <n v="45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n v="1417410964"/>
    <b v="0"/>
    <n v="215"/>
    <b v="0"/>
    <s v="technology/wearables"/>
    <n v="4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n v="1417558804"/>
    <b v="0"/>
    <n v="26"/>
    <b v="0"/>
    <s v="technology/wearables"/>
    <n v="3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n v="1420741581"/>
    <b v="0"/>
    <n v="24"/>
    <b v="0"/>
    <s v="technology/wearables"/>
    <n v="6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n v="1463218895"/>
    <b v="0"/>
    <n v="96"/>
    <b v="0"/>
    <s v="technology/wearables"/>
    <n v="5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n v="1407931331"/>
    <b v="0"/>
    <n v="129"/>
    <b v="0"/>
    <s v="technology/wearables"/>
    <n v="78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25000"/>
    <n v="23948"/>
    <x v="2"/>
    <s v="US"/>
    <s v="USD"/>
    <n v="1406257200"/>
    <n v="1403176891"/>
    <b v="0"/>
    <n v="135"/>
    <b v="0"/>
    <s v="technology/wearables"/>
    <n v="96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n v="1417207672"/>
    <b v="0"/>
    <n v="10"/>
    <b v="0"/>
    <s v="technology/wearables"/>
    <n v="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n v="1481133653"/>
    <b v="0"/>
    <n v="6"/>
    <b v="0"/>
    <s v="technology/wearables"/>
    <n v="1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n v="1442284253"/>
    <b v="0"/>
    <n v="36"/>
    <b v="0"/>
    <s v="technology/wearables"/>
    <n v="58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n v="1478016097"/>
    <b v="0"/>
    <n v="336"/>
    <b v="0"/>
    <s v="technology/wearables"/>
    <n v="461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5000"/>
    <n v="2468"/>
    <x v="2"/>
    <s v="US"/>
    <s v="USD"/>
    <n v="1473400800"/>
    <n v="1469718841"/>
    <b v="0"/>
    <n v="34"/>
    <b v="0"/>
    <s v="technology/wearables"/>
    <n v="10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n v="1479805263"/>
    <b v="0"/>
    <n v="201"/>
    <b v="0"/>
    <s v="technology/wearables"/>
    <n v="5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n v="1427829827"/>
    <b v="0"/>
    <n v="296"/>
    <b v="0"/>
    <s v="technology/wearables"/>
    <n v="141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n v="1483372559"/>
    <b v="0"/>
    <n v="7"/>
    <b v="0"/>
    <s v="technology/wearables"/>
    <n v="2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n v="1412166620"/>
    <b v="0"/>
    <n v="7"/>
    <b v="0"/>
    <s v="technology/wearables"/>
    <n v="3"/>
    <n v="90.86"/>
    <x v="2"/>
    <s v="wearables"/>
    <x v="695"/>
    <d v="2014-10-31T12:30:20"/>
    <x v="3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n v="1453206789"/>
    <b v="0"/>
    <n v="114"/>
    <b v="0"/>
    <s v="technology/wearables"/>
    <n v="9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n v="1408141245"/>
    <b v="0"/>
    <n v="29"/>
    <b v="0"/>
    <s v="technology/wearables"/>
    <n v="62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n v="1381923548"/>
    <b v="0"/>
    <n v="890"/>
    <b v="0"/>
    <s v="technology/wearables"/>
    <n v="429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n v="1481473881"/>
    <b v="0"/>
    <n v="31"/>
    <b v="0"/>
    <s v="technology/wearables"/>
    <n v="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n v="1403538880"/>
    <b v="0"/>
    <n v="21"/>
    <b v="0"/>
    <s v="technology/wearables"/>
    <n v="24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n v="1477416387"/>
    <b v="0"/>
    <n v="37"/>
    <b v="0"/>
    <s v="technology/wearables"/>
    <n v="18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04"/>
    <d v="2017-02-20T04:37:48"/>
    <x v="2"/>
  </r>
  <r>
    <n v="705"/>
    <s v="SomnoScope"/>
    <s v="The closest thing ever to the Holy Grail of wearables technology"/>
    <n v="25000"/>
    <n v="977"/>
    <x v="2"/>
    <s v="NL"/>
    <s v="EUR"/>
    <n v="1484999278"/>
    <n v="1482407278"/>
    <b v="0"/>
    <n v="5"/>
    <b v="0"/>
    <s v="technology/wearables"/>
    <n v="4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n v="1479830127"/>
    <b v="0"/>
    <n v="456"/>
    <b v="0"/>
    <s v="technology/wearables"/>
    <n v="215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2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n v="1478257268"/>
    <b v="0"/>
    <n v="338"/>
    <b v="0"/>
    <s v="technology/wearables"/>
    <n v="135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16"/>
    <d v="2014-12-01T00:00:00"/>
    <x v="3"/>
  </r>
  <r>
    <n v="717"/>
    <s v="cool air belt"/>
    <s v="Cool air flowing under clothing keeps you cool."/>
    <n v="25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s v="publishing/nonfiction"/>
    <n v="11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s v="publishing/nonfiction"/>
    <n v="22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s v="publishing/nonfiction"/>
    <n v="30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s v="publishing/nonfiction"/>
    <n v="8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s v="publishing/nonfiction"/>
    <n v="10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s v="publishing/nonfiction"/>
    <n v="22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s v="publishing/nonfiction"/>
    <n v="32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s v="publishing/nonfiction"/>
    <n v="21"/>
    <n v="43.55"/>
    <x v="3"/>
    <s v="nonfiction"/>
    <x v="729"/>
    <d v="2012-09-19T04:27:41"/>
    <x v="5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s v="publishing/nonfiction"/>
    <n v="106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s v="publishing/nonfiction"/>
    <n v="25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s v="publishing/nonfiction"/>
    <n v="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s v="publishing/nonfiction"/>
    <n v="12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s v="publishing/nonfiction"/>
    <n v="43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s v="publishing/nonfiction"/>
    <n v="215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s v="publishing/nonfiction"/>
    <n v="4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s v="publishing/nonfiction"/>
    <n v="24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s v="publishing/nonfiction"/>
    <n v="6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s v="publishing/nonfiction"/>
    <n v="13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s v="publishing/nonfiction"/>
    <n v="53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s v="publishing/nonfiction"/>
    <n v="6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s v="publishing/nonfiction"/>
    <n v="3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s v="publishing/nonfiction"/>
    <n v="20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s v="publishing/nonfiction"/>
    <n v="16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s v="publishing/nonfiction"/>
    <n v="13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s v="publishing/nonfiction"/>
    <n v="28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s v="publishing/nonfiction"/>
    <n v="8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s v="publishing/nonfiction"/>
    <n v="42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s v="publishing/nonfiction"/>
    <n v="18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s v="publishing/nonfiction"/>
    <n v="14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s v="publishing/nonfiction"/>
    <n v="2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s v="publishing/nonfiction"/>
    <n v="51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s v="publishing/nonfiction"/>
    <n v="8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s v="publishing/nonfiction"/>
    <n v="10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s v="publishing/nonfiction"/>
    <n v="3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s v="publishing/nonfiction"/>
    <n v="10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s v="publishing/nonfiction"/>
    <n v="20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n v="1388772126"/>
    <b v="0"/>
    <n v="6"/>
    <b v="0"/>
    <s v="publishing/fiction"/>
    <n v="1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n v="1411131684"/>
    <b v="0"/>
    <n v="44"/>
    <b v="0"/>
    <s v="publishing/fiction"/>
    <n v="10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n v="1385510094"/>
    <b v="0"/>
    <n v="52"/>
    <b v="0"/>
    <s v="publishing/fiction"/>
    <n v="7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n v="1390589018"/>
    <b v="0"/>
    <n v="9"/>
    <b v="0"/>
    <s v="publishing/fiction"/>
    <n v="1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n v="1321406795"/>
    <b v="0"/>
    <n v="5"/>
    <b v="0"/>
    <s v="publishing/fiction"/>
    <n v="1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n v="1441297645"/>
    <b v="0"/>
    <n v="57"/>
    <b v="0"/>
    <s v="publishing/fiction"/>
    <n v="14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n v="1284567905"/>
    <b v="0"/>
    <n v="6"/>
    <b v="0"/>
    <s v="publishing/fiction"/>
    <n v="2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s v="music/rock"/>
    <n v="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s v="music/rock"/>
    <n v="4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s v="music/rock"/>
    <n v="3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s v="music/rock"/>
    <n v="9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s v="music/rock"/>
    <n v="4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s v="music/rock"/>
    <n v="4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s v="music/rock"/>
    <n v="29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s v="music/rock"/>
    <n v="5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s v="music/rock"/>
    <n v="8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s v="music/rock"/>
    <n v="7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s v="music/rock"/>
    <n v="58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s v="music/rock"/>
    <n v="32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s v="music/rock"/>
    <n v="1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s v="music/rock"/>
    <n v="12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s v="music/rock"/>
    <n v="3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s v="music/rock"/>
    <n v="65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s v="music/rock"/>
    <n v="42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s v="music/rock"/>
    <n v="13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s v="music/rock"/>
    <n v="17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s v="music/rock"/>
    <n v="22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s v="music/rock"/>
    <n v="10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s v="music/rock"/>
    <n v="10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s v="music/rock"/>
    <n v="26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s v="music/rock"/>
    <n v="12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s v="music/rock"/>
    <n v="24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s v="music/rock"/>
    <n v="14"/>
    <n v="58.33"/>
    <x v="4"/>
    <s v="rock"/>
    <x v="805"/>
    <d v="2011-07-16T23:00:00"/>
    <x v="6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s v="music/rock"/>
    <n v="37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s v="music/rock"/>
    <n v="19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s v="music/rock"/>
    <n v="2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s v="music/rock"/>
    <n v="19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s v="music/rock"/>
    <n v="7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s v="music/rock"/>
    <n v="5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s v="music/rock"/>
    <n v="4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s v="music/rock"/>
    <n v="11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s v="music/rock"/>
    <n v="6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s v="music/rock"/>
    <n v="19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s v="music/rock"/>
    <n v="37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s v="music/rock"/>
    <n v="9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s v="music/rock"/>
    <n v="2"/>
    <n v="28.68"/>
    <x v="4"/>
    <s v="rock"/>
    <x v="818"/>
    <d v="2012-08-07T17:01:00"/>
    <x v="5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s v="music/rock"/>
    <n v="2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s v="music/rock"/>
    <n v="12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s v="music/rock"/>
    <n v="79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s v="music/rock"/>
    <n v="17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s v="music/rock"/>
    <n v="7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s v="music/rock"/>
    <n v="10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s v="music/rock"/>
    <n v="6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s v="music/rock"/>
    <n v="28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s v="music/rock"/>
    <n v="2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s v="music/rock"/>
    <n v="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s v="music/rock"/>
    <n v="3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s v="music/rock"/>
    <n v="10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s v="music/rock"/>
    <n v="18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s v="music/rock"/>
    <n v="75"/>
    <n v="97.99"/>
    <x v="4"/>
    <s v="rock"/>
    <x v="832"/>
    <d v="2012-01-21T08:13:00"/>
    <x v="6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s v="music/rock"/>
    <n v="31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s v="music/rock"/>
    <n v="12"/>
    <n v="58.63"/>
    <x v="4"/>
    <s v="rock"/>
    <x v="835"/>
    <d v="2012-05-19T03:00:00"/>
    <x v="5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s v="music/rock"/>
    <n v="25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s v="music/rock"/>
    <n v="15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s v="music/rock"/>
    <n v="1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s v="music/rock"/>
    <n v="29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s v="music/metal"/>
    <n v="6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s v="music/metal"/>
    <n v="25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s v="music/metal"/>
    <n v="13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s v="music/metal"/>
    <n v="29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s v="music/metal"/>
    <n v="3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s v="music/metal"/>
    <n v="7"/>
    <n v="28.55"/>
    <x v="4"/>
    <s v="metal"/>
    <x v="846"/>
    <d v="2014-03-10T14:00:00"/>
    <x v="3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s v="music/metal"/>
    <n v="2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s v="music/metal"/>
    <n v="24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s v="music/metal"/>
    <n v="31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s v="music/metal"/>
    <n v="13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s v="music/metal"/>
    <n v="18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s v="music/metal"/>
    <n v="2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s v="music/metal"/>
    <n v="164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s v="music/metal"/>
    <n v="8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s v="music/metal"/>
    <n v="3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s v="music/metal"/>
    <n v="6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s v="music/metal"/>
    <n v="9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s v="music/metal"/>
    <n v="21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n v="1382528113"/>
    <b v="0"/>
    <n v="48"/>
    <b v="0"/>
    <s v="music/jazz"/>
    <n v="13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n v="1471475404"/>
    <b v="0"/>
    <n v="2"/>
    <b v="0"/>
    <s v="music/jazz"/>
    <n v="1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n v="1379990038"/>
    <b v="0"/>
    <n v="79"/>
    <b v="0"/>
    <s v="music/jazz"/>
    <n v="14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s v="music/jazz"/>
    <n v="3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n v="1254450706"/>
    <b v="0"/>
    <n v="11"/>
    <b v="0"/>
    <s v="music/jazz"/>
    <n v="6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n v="1362860257"/>
    <b v="0"/>
    <n v="3"/>
    <b v="0"/>
    <s v="music/jazz"/>
    <n v="5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n v="1383139695"/>
    <b v="0"/>
    <n v="12"/>
    <b v="0"/>
    <s v="music/jazz"/>
    <n v="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n v="1365084034"/>
    <b v="0"/>
    <n v="21"/>
    <b v="0"/>
    <s v="music/jazz"/>
    <n v="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20000"/>
    <n v="1286"/>
    <x v="2"/>
    <s v="GB"/>
    <s v="GBP"/>
    <n v="1359978927"/>
    <n v="1357127727"/>
    <b v="0"/>
    <n v="45"/>
    <b v="0"/>
    <s v="music/jazz"/>
    <n v="6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n v="1384887360"/>
    <b v="0"/>
    <n v="29"/>
    <b v="0"/>
    <s v="music/jazz"/>
    <n v="7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n v="1336506905"/>
    <b v="0"/>
    <n v="30"/>
    <b v="0"/>
    <s v="music/jazz"/>
    <n v="3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n v="1348731738"/>
    <b v="0"/>
    <n v="8"/>
    <b v="0"/>
    <s v="music/indie rock"/>
    <n v="1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n v="1312490350"/>
    <b v="0"/>
    <n v="14"/>
    <b v="0"/>
    <s v="music/indie rock"/>
    <n v="2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n v="1451773635"/>
    <b v="0"/>
    <n v="24"/>
    <b v="0"/>
    <s v="music/indie rock"/>
    <n v="1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n v="1481322911"/>
    <b v="0"/>
    <n v="21"/>
    <b v="0"/>
    <s v="music/indie rock"/>
    <n v="4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n v="1471812813"/>
    <b v="0"/>
    <n v="7"/>
    <b v="0"/>
    <s v="music/indie rock"/>
    <n v="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n v="1409942943"/>
    <b v="0"/>
    <n v="32"/>
    <b v="0"/>
    <s v="music/indie rock"/>
    <n v="1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s v="music/indie rock"/>
    <n v="1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n v="1405989930"/>
    <b v="0"/>
    <n v="9"/>
    <b v="0"/>
    <s v="music/indie rock"/>
    <n v="1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n v="1273121283"/>
    <b v="0"/>
    <n v="17"/>
    <b v="0"/>
    <s v="music/indie rock"/>
    <n v="12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n v="1425331963"/>
    <b v="0"/>
    <n v="5"/>
    <b v="0"/>
    <s v="music/indie rock"/>
    <n v="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n v="1284087829"/>
    <b v="0"/>
    <n v="7"/>
    <b v="0"/>
    <s v="music/indie rock"/>
    <n v="1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n v="1438549026"/>
    <b v="0"/>
    <n v="72"/>
    <b v="0"/>
    <s v="music/indie rock"/>
    <n v="16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n v="1302661362"/>
    <b v="0"/>
    <n v="8"/>
    <b v="0"/>
    <s v="music/indie rock"/>
    <n v="1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n v="1346180780"/>
    <b v="0"/>
    <n v="4"/>
    <b v="0"/>
    <s v="music/jazz"/>
    <n v="1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n v="1449194137"/>
    <b v="0"/>
    <n v="3"/>
    <b v="0"/>
    <s v="music/jazz"/>
    <n v="1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n v="1290663926"/>
    <b v="0"/>
    <n v="6"/>
    <b v="0"/>
    <s v="music/jazz"/>
    <n v="1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n v="1483362319"/>
    <b v="0"/>
    <n v="5"/>
    <b v="0"/>
    <s v="music/jazz"/>
    <n v="1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n v="1333596019"/>
    <b v="0"/>
    <n v="24"/>
    <b v="0"/>
    <s v="music/jazz"/>
    <n v="10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n v="1327853914"/>
    <b v="0"/>
    <n v="9"/>
    <b v="0"/>
    <s v="music/jazz"/>
    <n v="2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n v="1414879161"/>
    <b v="0"/>
    <n v="10"/>
    <b v="0"/>
    <s v="music/jazz"/>
    <n v="1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n v="1320033976"/>
    <b v="0"/>
    <n v="20"/>
    <b v="0"/>
    <s v="music/jazz"/>
    <n v="23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n v="1409143393"/>
    <b v="0"/>
    <n v="30"/>
    <b v="0"/>
    <s v="music/jazz"/>
    <n v="28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n v="1358203069"/>
    <b v="0"/>
    <n v="15"/>
    <b v="0"/>
    <s v="music/jazz"/>
    <n v="2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n v="1382994511"/>
    <b v="0"/>
    <n v="5"/>
    <b v="0"/>
    <s v="music/jazz"/>
    <n v="1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n v="1348864913"/>
    <b v="0"/>
    <n v="28"/>
    <b v="0"/>
    <s v="music/jazz"/>
    <n v="8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n v="1273874306"/>
    <b v="0"/>
    <n v="5"/>
    <b v="0"/>
    <s v="music/jazz"/>
    <n v="2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n v="1392021502"/>
    <b v="0"/>
    <n v="7"/>
    <b v="0"/>
    <s v="music/jazz"/>
    <n v="1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n v="1360106145"/>
    <b v="0"/>
    <n v="30"/>
    <b v="0"/>
    <s v="music/jazz"/>
    <n v="7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n v="1394683409"/>
    <b v="0"/>
    <n v="2"/>
    <b v="0"/>
    <s v="music/jazz"/>
    <n v="1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n v="1396633284"/>
    <b v="0"/>
    <n v="30"/>
    <b v="0"/>
    <s v="music/jazz"/>
    <n v="8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n v="1435363926"/>
    <b v="0"/>
    <n v="14"/>
    <b v="0"/>
    <s v="technology/wearables"/>
    <n v="8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n v="1484101145"/>
    <b v="0"/>
    <n v="31"/>
    <b v="0"/>
    <s v="technology/wearables"/>
    <n v="6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n v="1452716060"/>
    <b v="0"/>
    <n v="16"/>
    <b v="0"/>
    <s v="technology/wearables"/>
    <n v="3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19500"/>
    <n v="289"/>
    <x v="2"/>
    <s v="US"/>
    <s v="USD"/>
    <n v="1480438905"/>
    <n v="1477843305"/>
    <b v="0"/>
    <n v="12"/>
    <b v="0"/>
    <s v="technology/wearables"/>
    <n v="1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n v="1458050450"/>
    <b v="0"/>
    <n v="96"/>
    <b v="0"/>
    <s v="technology/wearables"/>
    <n v="35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n v="1482958626"/>
    <b v="0"/>
    <n v="16"/>
    <b v="0"/>
    <s v="technology/wearables"/>
    <n v="13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n v="1455220364"/>
    <b v="0"/>
    <n v="8"/>
    <b v="0"/>
    <s v="technology/wearables"/>
    <n v="3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n v="1450461661"/>
    <b v="0"/>
    <n v="24"/>
    <b v="0"/>
    <s v="technology/wearables"/>
    <n v="7"/>
    <n v="58.42"/>
    <x v="2"/>
    <s v="wearables"/>
    <x v="950"/>
    <d v="2016-01-17T18:01:01"/>
    <x v="0"/>
  </r>
  <r>
    <n v="951"/>
    <s v="Smart Harness"/>
    <s v="Revolutionizing the way we walk our dogs!"/>
    <n v="18800"/>
    <n v="19195"/>
    <x v="2"/>
    <s v="US"/>
    <s v="USD"/>
    <n v="1465054872"/>
    <n v="1461166872"/>
    <b v="0"/>
    <n v="121"/>
    <b v="0"/>
    <s v="technology/wearables"/>
    <n v="102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n v="1476888212"/>
    <b v="0"/>
    <n v="196"/>
    <b v="0"/>
    <s v="technology/wearables"/>
    <n v="106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n v="1436472039"/>
    <b v="0"/>
    <n v="73"/>
    <b v="0"/>
    <s v="technology/wearables"/>
    <n v="35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n v="1470294300"/>
    <b v="0"/>
    <n v="93"/>
    <b v="0"/>
    <s v="technology/wearables"/>
    <n v="9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n v="1424901359"/>
    <b v="0"/>
    <n v="17"/>
    <b v="0"/>
    <s v="technology/wearables"/>
    <n v="5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n v="1476710133"/>
    <b v="0"/>
    <n v="7"/>
    <b v="0"/>
    <s v="technology/wearables"/>
    <n v="1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n v="1426792563"/>
    <b v="0"/>
    <n v="17"/>
    <b v="0"/>
    <s v="technology/wearables"/>
    <n v="5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n v="1419048665"/>
    <b v="0"/>
    <n v="171"/>
    <b v="0"/>
    <s v="technology/wearables"/>
    <n v="108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n v="1485874955"/>
    <b v="0"/>
    <n v="188"/>
    <b v="0"/>
    <s v="technology/wearables"/>
    <n v="143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n v="1483634335"/>
    <b v="0"/>
    <n v="110"/>
    <b v="0"/>
    <s v="technology/wearables"/>
    <n v="223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n v="1451927153"/>
    <b v="0"/>
    <n v="37"/>
    <b v="0"/>
    <s v="technology/wearables"/>
    <n v="4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18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n v="1437663919"/>
    <b v="0"/>
    <n v="29"/>
    <b v="0"/>
    <s v="technology/wearables"/>
    <n v="5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n v="1474676646"/>
    <b v="0"/>
    <n v="6"/>
    <b v="0"/>
    <s v="technology/wearables"/>
    <n v="2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n v="1473174932"/>
    <b v="0"/>
    <n v="30"/>
    <b v="0"/>
    <s v="technology/wearables"/>
    <n v="10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n v="1456121174"/>
    <b v="0"/>
    <n v="81"/>
    <b v="0"/>
    <s v="technology/wearables"/>
    <n v="20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n v="1483773407"/>
    <b v="0"/>
    <n v="11"/>
    <b v="0"/>
    <s v="technology/wearables"/>
    <n v="78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n v="1481951853"/>
    <b v="0"/>
    <n v="14"/>
    <b v="0"/>
    <s v="technology/wearables"/>
    <n v="13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n v="1407271598"/>
    <b v="0"/>
    <n v="45"/>
    <b v="0"/>
    <s v="technology/wearables"/>
    <n v="38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n v="1456336756"/>
    <b v="0"/>
    <n v="3"/>
    <b v="0"/>
    <s v="technology/wearables"/>
    <n v="2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n v="1461948185"/>
    <b v="0"/>
    <n v="24"/>
    <b v="0"/>
    <s v="technology/wearables"/>
    <n v="14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n v="1435627497"/>
    <b v="0"/>
    <n v="18"/>
    <b v="0"/>
    <s v="technology/wearables"/>
    <n v="16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n v="1453502197"/>
    <b v="0"/>
    <n v="12"/>
    <b v="0"/>
    <s v="technology/wearables"/>
    <n v="5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n v="1453793101"/>
    <b v="0"/>
    <n v="123"/>
    <b v="0"/>
    <s v="technology/wearables"/>
    <n v="540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n v="1463392828"/>
    <b v="0"/>
    <n v="96"/>
    <b v="0"/>
    <s v="technology/wearables"/>
    <n v="161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n v="1413495722"/>
    <b v="0"/>
    <n v="31"/>
    <b v="0"/>
    <s v="technology/wearables"/>
    <n v="8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n v="1469289685"/>
    <b v="0"/>
    <n v="179"/>
    <b v="0"/>
    <s v="technology/wearables"/>
    <n v="176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n v="1449011610"/>
    <b v="0"/>
    <n v="23"/>
    <b v="0"/>
    <s v="technology/wearables"/>
    <n v="11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n v="1447698300"/>
    <b v="0"/>
    <n v="23"/>
    <b v="0"/>
    <s v="technology/wearables"/>
    <n v="15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n v="1400051050"/>
    <b v="0"/>
    <n v="41"/>
    <b v="0"/>
    <s v="technology/wearables"/>
    <n v="38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7000"/>
    <n v="1677"/>
    <x v="2"/>
    <s v="US"/>
    <s v="USD"/>
    <n v="1475101495"/>
    <n v="1472509495"/>
    <b v="0"/>
    <n v="32"/>
    <b v="0"/>
    <s v="technology/wearables"/>
    <n v="10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n v="1457475119"/>
    <b v="0"/>
    <n v="4"/>
    <b v="0"/>
    <s v="technology/wearables"/>
    <n v="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n v="1476054568"/>
    <b v="0"/>
    <n v="196"/>
    <b v="0"/>
    <s v="technology/wearables"/>
    <n v="103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n v="1412835530"/>
    <b v="0"/>
    <n v="11"/>
    <b v="0"/>
    <s v="technology/wearables"/>
    <n v="27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n v="1415140480"/>
    <b v="0"/>
    <n v="9"/>
    <b v="0"/>
    <s v="technology/wearables"/>
    <n v="4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1687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n v="1444017801"/>
    <b v="0"/>
    <n v="229"/>
    <b v="0"/>
    <s v="technology/wearables"/>
    <n v="210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n v="1413270690"/>
    <b v="0"/>
    <n v="40"/>
    <b v="0"/>
    <s v="technology/wearables"/>
    <n v="71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n v="1484357160"/>
    <b v="0"/>
    <n v="6"/>
    <b v="0"/>
    <s v="technology/wearables"/>
    <n v="120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n v="1481908613"/>
    <b v="0"/>
    <n v="4"/>
    <b v="0"/>
    <s v="technology/wearables"/>
    <n v="32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n v="1447777514"/>
    <b v="0"/>
    <n v="22"/>
    <b v="0"/>
    <s v="technology/wearables"/>
    <n v="18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n v="1487091661"/>
    <b v="0"/>
    <n v="15"/>
    <b v="0"/>
    <s v="technology/wearables"/>
    <n v="20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n v="1453222827"/>
    <b v="0"/>
    <n v="95"/>
    <b v="0"/>
    <s v="technology/wearables"/>
    <n v="128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n v="1443538783"/>
    <b v="0"/>
    <n v="161"/>
    <b v="0"/>
    <s v="technology/wearables"/>
    <n v="938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n v="1417654672"/>
    <b v="0"/>
    <n v="8"/>
    <b v="0"/>
    <s v="technology/wearables"/>
    <n v="1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n v="1478095223"/>
    <b v="0"/>
    <n v="76"/>
    <b v="0"/>
    <s v="technology/wearables"/>
    <n v="83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n v="1480361115"/>
    <b v="0"/>
    <n v="1"/>
    <b v="0"/>
    <s v="technology/wearables"/>
    <n v="2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n v="1463754646"/>
    <b v="0"/>
    <n v="101"/>
    <b v="0"/>
    <s v="technology/wearables"/>
    <n v="41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n v="1481366052"/>
    <b v="0"/>
    <n v="775"/>
    <b v="0"/>
    <s v="technology/wearables"/>
    <n v="6730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n v="1449000056"/>
    <b v="0"/>
    <n v="90"/>
    <b v="0"/>
    <s v="technology/wearables"/>
    <n v="54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n v="1415750615"/>
    <b v="0"/>
    <n v="16"/>
    <b v="0"/>
    <s v="technology/wearables"/>
    <n v="20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n v="1445893495"/>
    <b v="0"/>
    <n v="6"/>
    <b v="0"/>
    <s v="technology/wearables"/>
    <n v="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n v="1456108456"/>
    <b v="0"/>
    <n v="38"/>
    <b v="0"/>
    <s v="technology/wearables"/>
    <n v="19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n v="1444666335"/>
    <b v="0"/>
    <n v="355"/>
    <b v="0"/>
    <s v="technology/wearables"/>
    <n v="381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n v="1420500149"/>
    <b v="0"/>
    <n v="400"/>
    <b v="0"/>
    <s v="technology/wearables"/>
    <n v="142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s v="music/electronic music"/>
    <n v="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s v="music/electronic music"/>
    <n v="70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s v="music/electronic music"/>
    <n v="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s v="music/electronic music"/>
    <n v="32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s v="music/electronic music"/>
    <n v="158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s v="music/electronic music"/>
    <n v="513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s v="music/electronic music"/>
    <n v="47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s v="music/electronic music"/>
    <n v="52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s v="music/electronic music"/>
    <n v="78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s v="music/electronic music"/>
    <n v="75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s v="music/electronic music"/>
    <n v="46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s v="music/electronic music"/>
    <n v="72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s v="music/electronic music"/>
    <n v="9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s v="music/electronic music"/>
    <n v="43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s v="music/electronic music"/>
    <n v="33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s v="music/electronic music"/>
    <n v="34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s v="music/electronic music"/>
    <n v="7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s v="music/electronic music"/>
    <n v="1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s v="music/electronic music"/>
    <n v="4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n v="1469725209"/>
    <b v="0"/>
    <n v="1"/>
    <b v="0"/>
    <s v="journalism/audio"/>
    <n v="2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n v="1429509855"/>
    <b v="0"/>
    <n v="292"/>
    <b v="0"/>
    <s v="journalism/audio"/>
    <n v="57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n v="1406235550"/>
    <b v="0"/>
    <n v="8"/>
    <b v="0"/>
    <s v="journalism/audio"/>
    <n v="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5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5000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n v="1369286903"/>
    <b v="0"/>
    <n v="123"/>
    <b v="0"/>
    <s v="games/video games"/>
    <n v="54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n v="1390381722"/>
    <b v="0"/>
    <n v="5"/>
    <b v="0"/>
    <s v="games/video games"/>
    <n v="1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n v="1371769582"/>
    <b v="0"/>
    <n v="148"/>
    <b v="0"/>
    <s v="games/video games"/>
    <n v="34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n v="1385065931"/>
    <b v="0"/>
    <n v="10"/>
    <b v="0"/>
    <s v="games/video games"/>
    <n v="1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n v="1382679059"/>
    <b v="0"/>
    <n v="21"/>
    <b v="0"/>
    <s v="games/video games"/>
    <n v="6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n v="1386216545"/>
    <b v="0"/>
    <n v="30"/>
    <b v="0"/>
    <s v="games/video games"/>
    <n v="23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n v="1405674250"/>
    <b v="0"/>
    <n v="975"/>
    <b v="0"/>
    <s v="games/video games"/>
    <n v="314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n v="1450152011"/>
    <b v="0"/>
    <n v="167"/>
    <b v="0"/>
    <s v="games/video games"/>
    <n v="4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n v="1461072936"/>
    <b v="0"/>
    <n v="18"/>
    <b v="0"/>
    <s v="games/video games"/>
    <n v="5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n v="1397186333"/>
    <b v="0"/>
    <n v="98"/>
    <b v="0"/>
    <s v="games/video games"/>
    <n v="12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n v="1401810583"/>
    <b v="0"/>
    <n v="1"/>
    <b v="0"/>
    <s v="games/video games"/>
    <n v="3"/>
    <n v="410"/>
    <x v="6"/>
    <s v="video games"/>
    <x v="1083"/>
    <d v="2014-08-02T15:49:43"/>
    <x v="3"/>
  </r>
  <r>
    <n v="1084"/>
    <s v="My own channel"/>
    <s v="I want to start my own channel for gaming"/>
    <n v="1500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n v="1455379575"/>
    <b v="0"/>
    <n v="9"/>
    <b v="0"/>
    <s v="games/video games"/>
    <n v="7"/>
    <n v="114"/>
    <x v="6"/>
    <s v="video games"/>
    <x v="1085"/>
    <d v="2016-03-14T15:06:15"/>
    <x v="2"/>
  </r>
  <r>
    <n v="1086"/>
    <s v="Cyber Universe Online"/>
    <s v="Humanity's future in the Galaxy"/>
    <n v="15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n v="1395774667"/>
    <b v="0"/>
    <n v="147"/>
    <b v="0"/>
    <s v="games/video games"/>
    <n v="43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n v="1315588033"/>
    <b v="0"/>
    <n v="27"/>
    <b v="0"/>
    <s v="games/video games"/>
    <n v="22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n v="1375275220"/>
    <b v="0"/>
    <n v="94"/>
    <b v="0"/>
    <s v="games/video games"/>
    <n v="168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n v="1409747154"/>
    <b v="0"/>
    <n v="29"/>
    <b v="0"/>
    <s v="games/video games"/>
    <n v="14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15000"/>
    <n v="1803"/>
    <x v="2"/>
    <s v="US"/>
    <s v="USD"/>
    <n v="1397413095"/>
    <n v="1394821095"/>
    <b v="0"/>
    <n v="22"/>
    <b v="0"/>
    <s v="games/video games"/>
    <n v="12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n v="1452825571"/>
    <b v="0"/>
    <n v="10"/>
    <b v="0"/>
    <s v="games/video games"/>
    <n v="1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n v="1383095125"/>
    <b v="0"/>
    <n v="24"/>
    <b v="0"/>
    <s v="games/video games"/>
    <n v="3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n v="1399888221"/>
    <b v="0"/>
    <n v="37"/>
    <b v="0"/>
    <s v="games/video games"/>
    <n v="20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n v="1393038927"/>
    <b v="0"/>
    <n v="20"/>
    <b v="0"/>
    <s v="games/video games"/>
    <n v="1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n v="1330969575"/>
    <b v="0"/>
    <n v="7"/>
    <b v="0"/>
    <s v="games/video games"/>
    <n v="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n v="1329146235"/>
    <b v="0"/>
    <n v="21"/>
    <b v="0"/>
    <s v="games/video games"/>
    <n v="5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n v="1352327022"/>
    <b v="0"/>
    <n v="11"/>
    <b v="0"/>
    <s v="games/video games"/>
    <n v="2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n v="1416507211"/>
    <b v="0"/>
    <n v="312"/>
    <b v="0"/>
    <s v="games/video games"/>
    <n v="208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n v="1334089208"/>
    <b v="0"/>
    <n v="10"/>
    <b v="0"/>
    <s v="games/video games"/>
    <n v="1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n v="1448461313"/>
    <b v="0"/>
    <n v="8"/>
    <b v="0"/>
    <s v="games/video games"/>
    <n v="1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n v="1394078379"/>
    <b v="0"/>
    <n v="3"/>
    <b v="0"/>
    <s v="games/video games"/>
    <n v="1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n v="1427817651"/>
    <b v="0"/>
    <n v="7"/>
    <b v="0"/>
    <s v="games/mobile games"/>
    <n v="3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n v="1413318600"/>
    <b v="0"/>
    <n v="23"/>
    <b v="0"/>
    <s v="games/mobile games"/>
    <n v="4"/>
    <n v="25.43"/>
    <x v="6"/>
    <s v="mobile games"/>
    <x v="1127"/>
    <d v="2014-11-14T21:30:00"/>
    <x v="3"/>
  </r>
  <r>
    <n v="1128"/>
    <s v="Flying Turds"/>
    <s v="#havingfunFTW"/>
    <n v="15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n v="1480646771"/>
    <b v="0"/>
    <n v="13"/>
    <b v="0"/>
    <s v="games/mobile games"/>
    <n v="10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n v="1447949229"/>
    <b v="0"/>
    <n v="6"/>
    <b v="0"/>
    <s v="games/mobile games"/>
    <n v="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n v="1458848421"/>
    <b v="0"/>
    <n v="39"/>
    <b v="0"/>
    <s v="games/mobile games"/>
    <n v="66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150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n v="1395787973"/>
    <b v="0"/>
    <n v="12"/>
    <b v="0"/>
    <s v="food/food trucks"/>
    <n v="4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145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14440"/>
    <n v="252"/>
    <x v="2"/>
    <s v="US"/>
    <s v="USD"/>
    <n v="1452293675"/>
    <n v="1447109675"/>
    <b v="0"/>
    <n v="6"/>
    <b v="0"/>
    <s v="food/food trucks"/>
    <n v="2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4000"/>
    <n v="911"/>
    <x v="2"/>
    <s v="US"/>
    <s v="USD"/>
    <n v="1431709312"/>
    <n v="1429117312"/>
    <b v="0"/>
    <n v="15"/>
    <b v="0"/>
    <s v="food/food trucks"/>
    <n v="7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14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n v="1438915006"/>
    <b v="0"/>
    <n v="3"/>
    <b v="0"/>
    <s v="food/food trucks"/>
    <n v="2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n v="1412607880"/>
    <b v="0"/>
    <n v="3"/>
    <b v="0"/>
    <s v="food/food trucks"/>
    <n v="1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n v="1424922186"/>
    <b v="0"/>
    <n v="19"/>
    <b v="0"/>
    <s v="food/food trucks"/>
    <n v="8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n v="1401685730"/>
    <b v="0"/>
    <n v="25"/>
    <b v="0"/>
    <s v="food/food trucks"/>
    <n v="15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n v="1432640342"/>
    <b v="0"/>
    <n v="8"/>
    <b v="0"/>
    <s v="food/food trucks"/>
    <n v="22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n v="1407865095"/>
    <b v="0"/>
    <n v="16"/>
    <b v="0"/>
    <s v="food/food trucks"/>
    <n v="8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n v="1471915065"/>
    <b v="0"/>
    <n v="3"/>
    <b v="0"/>
    <s v="food/food trucks"/>
    <n v="8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13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n v="1460146327"/>
    <b v="0"/>
    <n v="19"/>
    <b v="0"/>
    <s v="food/food trucks"/>
    <n v="7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n v="1434389339"/>
    <b v="0"/>
    <n v="9"/>
    <b v="0"/>
    <s v="food/food trucks"/>
    <n v="5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n v="1443460627"/>
    <b v="0"/>
    <n v="5"/>
    <b v="0"/>
    <s v="food/food trucks"/>
    <n v="2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n v="1400786514"/>
    <b v="0"/>
    <n v="85"/>
    <b v="0"/>
    <s v="food/food trucks"/>
    <n v="45"/>
    <n v="69.12"/>
    <x v="7"/>
    <s v="food trucks"/>
    <x v="1180"/>
    <d v="2014-06-28T19:21:54"/>
    <x v="3"/>
  </r>
  <r>
    <n v="1181"/>
    <s v="Gringo Loco Tacos Food Truck"/>
    <s v="Bringing the best tacos to the streets of Chicago!"/>
    <n v="13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n v="1476391223"/>
    <b v="0"/>
    <n v="3"/>
    <b v="0"/>
    <s v="food/food trucks"/>
    <n v="1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s v="photography/photobooks"/>
    <n v="182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s v="photography/photobooks"/>
    <n v="104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s v="photography/photobooks"/>
    <n v="64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s v="photography/photobooks"/>
    <n v="73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s v="photography/photobooks"/>
    <n v="26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s v="photography/photobooks"/>
    <n v="7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s v="photography/photobooks"/>
    <n v="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s v="photography/photobooks"/>
    <n v="24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s v="photography/photobooks"/>
    <n v="2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s v="photography/photobooks"/>
    <n v="175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s v="photography/photobooks"/>
    <n v="108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s v="photography/photobooks"/>
    <n v="313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s v="photography/photobooks"/>
    <n v="305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s v="photography/photobooks"/>
    <n v="75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s v="photography/photobooks"/>
    <n v="22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s v="photography/photobooks"/>
    <n v="50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s v="photography/photobooks"/>
    <n v="51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s v="photography/photobooks"/>
    <n v="415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s v="photography/photobooks"/>
    <n v="139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s v="photography/photobooks"/>
    <n v="112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s v="photography/photobooks"/>
    <n v="109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s v="photography/photobooks"/>
    <n v="9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s v="photography/photobooks"/>
    <n v="145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s v="photography/photobooks"/>
    <n v="12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s v="photography/photobooks"/>
    <n v="53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s v="photography/photobooks"/>
    <n v="42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s v="photography/photobooks"/>
    <n v="8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s v="photography/photobooks"/>
    <n v="27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s v="photography/photobooks"/>
    <n v="55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s v="photography/photobooks"/>
    <n v="2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s v="photography/photobooks"/>
    <n v="328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s v="photography/photobooks"/>
    <n v="170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s v="photography/photobooks"/>
    <n v="227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s v="photography/photobooks"/>
    <n v="129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s v="photography/photobooks"/>
    <n v="217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s v="photography/photobooks"/>
    <n v="130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s v="photography/photobooks"/>
    <n v="20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s v="photography/photobooks"/>
    <n v="93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s v="photography/photobooks"/>
    <n v="185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n v="1396876302"/>
    <b v="0"/>
    <n v="18"/>
    <b v="0"/>
    <s v="music/world music"/>
    <n v="9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n v="1377294278"/>
    <b v="0"/>
    <n v="3"/>
    <b v="0"/>
    <s v="music/world music"/>
    <n v="1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n v="1395089981"/>
    <b v="0"/>
    <n v="40"/>
    <b v="0"/>
    <s v="music/world music"/>
    <n v="16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n v="1312047008"/>
    <b v="0"/>
    <n v="24"/>
    <b v="0"/>
    <s v="music/world music"/>
    <n v="12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n v="1328049974"/>
    <b v="0"/>
    <n v="6"/>
    <b v="0"/>
    <s v="music/world music"/>
    <n v="1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120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n v="1310049536"/>
    <b v="0"/>
    <n v="3"/>
    <b v="0"/>
    <s v="music/world music"/>
    <n v="1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n v="1368579457"/>
    <b v="0"/>
    <n v="8"/>
    <b v="0"/>
    <s v="music/world music"/>
    <n v="2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n v="1413057980"/>
    <b v="0"/>
    <n v="34"/>
    <b v="0"/>
    <s v="music/world music"/>
    <n v="2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s v="music/rock"/>
    <n v="17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s v="music/rock"/>
    <n v="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s v="music/rock"/>
    <n v="20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s v="music/rock"/>
    <n v="36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s v="music/rock"/>
    <n v="3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s v="music/rock"/>
    <n v="4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s v="music/rock"/>
    <n v="5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s v="music/rock"/>
    <n v="51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s v="music/rock"/>
    <n v="40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s v="music/rock"/>
    <n v="25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s v="music/rock"/>
    <n v="11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s v="music/rock"/>
    <n v="51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s v="music/rock"/>
    <n v="302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s v="music/rock"/>
    <n v="14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s v="music/rock"/>
    <n v="222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s v="music/rock"/>
    <n v="23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s v="music/rock"/>
    <n v="33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s v="music/rock"/>
    <n v="18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s v="music/rock"/>
    <n v="73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s v="music/rock"/>
    <n v="16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s v="music/rock"/>
    <n v="10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s v="music/rock"/>
    <n v="38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s v="music/rock"/>
    <n v="87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s v="music/rock"/>
    <n v="204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s v="music/rock"/>
    <n v="12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s v="music/rock"/>
    <n v="186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s v="music/rock"/>
    <n v="104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s v="music/rock"/>
    <n v="69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s v="music/rock"/>
    <n v="48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s v="music/rock"/>
    <n v="39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s v="music/rock"/>
    <n v="367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s v="music/rock"/>
    <n v="23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s v="music/rock"/>
    <n v="30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s v="music/rock"/>
    <n v="152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s v="music/rock"/>
    <n v="96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s v="music/rock"/>
    <n v="132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s v="music/rock"/>
    <n v="158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s v="music/rock"/>
    <n v="75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s v="music/rock"/>
    <n v="183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s v="music/rock"/>
    <n v="2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s v="theater/plays"/>
    <n v="20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s v="theater/plays"/>
    <n v="20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s v="theater/plays"/>
    <n v="16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s v="theater/plays"/>
    <n v="6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s v="theater/plays"/>
    <n v="19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s v="theater/plays"/>
    <n v="44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s v="theater/plays"/>
    <n v="19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s v="theater/plays"/>
    <n v="153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s v="theater/plays"/>
    <n v="6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s v="theater/plays"/>
    <n v="25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s v="theater/plays"/>
    <n v="12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s v="theater/plays"/>
    <n v="219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s v="theater/plays"/>
    <n v="21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s v="theater/plays"/>
    <n v="43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s v="theater/plays"/>
    <n v="21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s v="theater/plays"/>
    <n v="25"/>
    <n v="50"/>
    <x v="1"/>
    <s v="plays"/>
    <x v="1302"/>
    <d v="2016-12-01T02:23:31"/>
    <x v="2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s v="theater/plays"/>
    <n v="46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n v="1484196005"/>
    <b v="0"/>
    <n v="104"/>
    <b v="0"/>
    <s v="technology/wearables"/>
    <n v="159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n v="1466611108"/>
    <b v="0"/>
    <n v="86"/>
    <b v="0"/>
    <s v="technology/wearables"/>
    <n v="78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n v="1415098734"/>
    <b v="0"/>
    <n v="356"/>
    <b v="0"/>
    <s v="technology/wearables"/>
    <n v="718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n v="1453118679"/>
    <b v="0"/>
    <n v="45"/>
    <b v="0"/>
    <s v="technology/wearables"/>
    <n v="58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n v="1441919468"/>
    <b v="0"/>
    <n v="35"/>
    <b v="0"/>
    <s v="technology/wearables"/>
    <n v="129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n v="1467734450"/>
    <b v="0"/>
    <n v="24"/>
    <b v="0"/>
    <s v="technology/wearables"/>
    <n v="31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n v="1477509319"/>
    <b v="0"/>
    <n v="100"/>
    <b v="0"/>
    <s v="technology/wearables"/>
    <n v="8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n v="1454432514"/>
    <b v="0"/>
    <n v="122"/>
    <b v="0"/>
    <s v="technology/wearables"/>
    <n v="124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n v="1471881860"/>
    <b v="0"/>
    <n v="11"/>
    <b v="0"/>
    <s v="technology/wearables"/>
    <n v="20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n v="1443700648"/>
    <b v="0"/>
    <n v="248"/>
    <b v="0"/>
    <s v="technology/wearables"/>
    <n v="404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n v="1464586746"/>
    <b v="0"/>
    <n v="19"/>
    <b v="0"/>
    <s v="technology/wearables"/>
    <n v="115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n v="1418346172"/>
    <b v="0"/>
    <n v="135"/>
    <b v="0"/>
    <s v="technology/wearables"/>
    <n v="61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n v="1403810965"/>
    <b v="0"/>
    <n v="9"/>
    <b v="0"/>
    <s v="technology/wearables"/>
    <n v="9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n v="1480610046"/>
    <b v="0"/>
    <n v="3"/>
    <b v="0"/>
    <s v="technology/wearables"/>
    <n v="5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n v="1479923937"/>
    <b v="0"/>
    <n v="7"/>
    <b v="0"/>
    <s v="technology/wearables"/>
    <n v="60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n v="1458665146"/>
    <b v="0"/>
    <n v="44"/>
    <b v="0"/>
    <s v="technology/wearables"/>
    <n v="13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n v="1473779552"/>
    <b v="0"/>
    <n v="90"/>
    <b v="0"/>
    <s v="technology/wearables"/>
    <n v="49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n v="1480471435"/>
    <b v="0"/>
    <n v="8"/>
    <b v="0"/>
    <s v="technology/wearables"/>
    <n v="5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n v="1417460428"/>
    <b v="0"/>
    <n v="11"/>
    <b v="0"/>
    <s v="technology/wearables"/>
    <n v="1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n v="1430324235"/>
    <b v="0"/>
    <n v="41"/>
    <b v="0"/>
    <s v="technology/wearables"/>
    <n v="17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n v="1472570734"/>
    <b v="0"/>
    <n v="15"/>
    <b v="0"/>
    <s v="technology/wearables"/>
    <n v="17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n v="1414041545"/>
    <b v="0"/>
    <n v="9"/>
    <b v="0"/>
    <s v="technology/wearables"/>
    <n v="4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n v="1464763109"/>
    <b v="0"/>
    <n v="50"/>
    <b v="0"/>
    <s v="technology/wearables"/>
    <n v="79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n v="1455129287"/>
    <b v="0"/>
    <n v="276"/>
    <b v="0"/>
    <s v="technology/wearables"/>
    <n v="143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n v="1446762502"/>
    <b v="0"/>
    <n v="16"/>
    <b v="0"/>
    <s v="technology/wearables"/>
    <n v="49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n v="1415825028"/>
    <b v="0"/>
    <n v="224"/>
    <b v="0"/>
    <s v="technology/wearables"/>
    <n v="849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n v="1485957079"/>
    <b v="0"/>
    <n v="140"/>
    <b v="0"/>
    <s v="technology/wearables"/>
    <n v="247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n v="1435951033"/>
    <b v="0"/>
    <n v="15"/>
    <b v="0"/>
    <s v="technology/wearables"/>
    <n v="10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n v="1472569117"/>
    <b v="0"/>
    <n v="46"/>
    <b v="0"/>
    <s v="technology/wearables"/>
    <n v="176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n v="1466512683"/>
    <b v="0"/>
    <n v="323"/>
    <b v="0"/>
    <s v="technology/wearables"/>
    <n v="51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s v="publishing/nonfiction"/>
    <n v="57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s v="publishing/nonfiction"/>
    <n v="4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s v="publishing/nonfiction"/>
    <n v="72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s v="publishing/nonfiction"/>
    <n v="26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s v="publishing/nonfiction"/>
    <n v="60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s v="publishing/nonfiction"/>
    <n v="102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s v="publishing/nonfiction"/>
    <n v="52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s v="publishing/nonfiction"/>
    <n v="203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s v="publishing/nonfiction"/>
    <n v="13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s v="publishing/nonfiction"/>
    <n v="16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s v="publishing/nonfiction"/>
    <n v="31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s v="publishing/nonfiction"/>
    <n v="62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s v="publishing/nonfiction"/>
    <n v="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s v="publishing/nonfiction"/>
    <n v="8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s v="publishing/nonfiction"/>
    <n v="26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s v="publishing/nonfiction"/>
    <n v="7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s v="publishing/nonfiction"/>
    <n v="1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s v="publishing/nonfiction"/>
    <n v="2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s v="music/rock"/>
    <n v="498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s v="music/rock"/>
    <n v="75"/>
    <n v="81.739999999999995"/>
    <x v="4"/>
    <s v="rock"/>
    <x v="1365"/>
    <d v="2015-03-16T16:35:52"/>
    <x v="0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s v="music/rock"/>
    <n v="95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s v="music/rock"/>
    <n v="57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s v="music/rock"/>
    <n v="55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s v="music/rock"/>
    <n v="341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s v="music/rock"/>
    <n v="1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s v="music/rock"/>
    <n v="75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s v="music/rock"/>
    <n v="6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s v="music/rock"/>
    <n v="28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s v="music/rock"/>
    <n v="69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s v="music/rock"/>
    <n v="93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s v="music/rock"/>
    <n v="15"/>
    <n v="48.71"/>
    <x v="4"/>
    <s v="rock"/>
    <x v="1377"/>
    <d v="2017-02-03T04:11:00"/>
    <x v="1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s v="music/rock"/>
    <n v="1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s v="music/rock"/>
    <n v="54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s v="music/rock"/>
    <n v="83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s v="music/rock"/>
    <n v="47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s v="music/rock"/>
    <n v="43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s v="music/rock"/>
    <n v="88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s v="music/rock"/>
    <n v="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s v="music/rock"/>
    <n v="55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s v="music/rock"/>
    <n v="67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s v="music/rock"/>
    <n v="7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s v="music/rock"/>
    <n v="31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s v="music/rock"/>
    <n v="6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s v="music/rock"/>
    <n v="28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s v="music/rock"/>
    <n v="9"/>
    <n v="53.88"/>
    <x v="4"/>
    <s v="rock"/>
    <x v="1394"/>
    <d v="2017-03-01T03:00:00"/>
    <x v="1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s v="music/rock"/>
    <n v="64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s v="music/rock"/>
    <n v="48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s v="music/rock"/>
    <n v="114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s v="music/rock"/>
    <n v="6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s v="music/rock"/>
    <n v="124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s v="music/rock"/>
    <n v="27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  <x v="3"/>
  </r>
  <r>
    <n v="1406"/>
    <s v="Man Down! Translation project"/>
    <s v="The White coat and the battle dress uniform"/>
    <n v="10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n v="1444856156"/>
    <b v="0"/>
    <n v="6"/>
    <b v="0"/>
    <s v="publishing/translations"/>
    <n v="1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n v="1415064699"/>
    <b v="0"/>
    <n v="13"/>
    <b v="0"/>
    <s v="publishing/translations"/>
    <n v="3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n v="1436285591"/>
    <b v="0"/>
    <n v="9"/>
    <b v="0"/>
    <s v="publishing/translations"/>
    <n v="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n v="1473418619"/>
    <b v="0"/>
    <n v="10"/>
    <b v="0"/>
    <s v="publishing/translations"/>
    <n v="4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0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n v="1420840709"/>
    <b v="0"/>
    <n v="2"/>
    <b v="0"/>
    <s v="publishing/translations"/>
    <n v="2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n v="1478106802"/>
    <b v="0"/>
    <n v="14"/>
    <b v="0"/>
    <s v="publishing/translations"/>
    <n v="15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n v="1471638385"/>
    <b v="0"/>
    <n v="4"/>
    <b v="0"/>
    <s v="publishing/translations"/>
    <n v="4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n v="1416339088"/>
    <b v="0"/>
    <n v="5"/>
    <b v="0"/>
    <s v="publishing/translations"/>
    <n v="4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n v="1445922216"/>
    <b v="0"/>
    <n v="47"/>
    <b v="0"/>
    <s v="publishing/translations"/>
    <n v="54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n v="1477839675"/>
    <b v="0"/>
    <n v="10"/>
    <b v="0"/>
    <s v="publishing/translations"/>
    <n v="8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n v="1431973478"/>
    <b v="0"/>
    <n v="11"/>
    <b v="0"/>
    <s v="publishing/translations"/>
    <n v="82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n v="1402058739"/>
    <b v="0"/>
    <n v="22"/>
    <b v="0"/>
    <s v="publishing/translations"/>
    <n v="8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n v="1459198499"/>
    <b v="0"/>
    <n v="8"/>
    <b v="0"/>
    <s v="publishing/translations"/>
    <n v="6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n v="1423166101"/>
    <b v="0"/>
    <n v="6"/>
    <b v="0"/>
    <s v="publishing/translations"/>
    <n v="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n v="1436811769"/>
    <b v="0"/>
    <n v="3"/>
    <b v="0"/>
    <s v="publishing/translations"/>
    <n v="20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1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n v="1405181320"/>
    <b v="0"/>
    <n v="7"/>
    <b v="0"/>
    <s v="publishing/translations"/>
    <n v="16"/>
    <n v="225"/>
    <x v="3"/>
    <s v="translations"/>
    <x v="1455"/>
    <d v="2014-09-05T13:39:00"/>
    <x v="3"/>
  </r>
  <r>
    <n v="1456"/>
    <s v="Sometimes you don't need love (Canceled)"/>
    <s v="English Version of my auto-published novel"/>
    <n v="10000"/>
    <n v="145"/>
    <x v="1"/>
    <s v="IT"/>
    <s v="EUR"/>
    <n v="1483459365"/>
    <n v="1480867365"/>
    <b v="0"/>
    <n v="3"/>
    <b v="0"/>
    <s v="publishing/translations"/>
    <n v="1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s v="publishing/radio &amp; podcasts"/>
    <n v="152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s v="publishing/radio &amp; podcasts"/>
    <n v="43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s v="publishing/radio &amp; podcasts"/>
    <n v="9"/>
    <n v="35.44"/>
    <x v="3"/>
    <s v="radio &amp; podcasts"/>
    <x v="1463"/>
    <d v="2013-04-07T20:52:18"/>
    <x v="4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s v="publishing/radio &amp; podcasts"/>
    <n v="82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s v="publishing/radio &amp; podcasts"/>
    <n v="1369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s v="publishing/radio &amp; podcasts"/>
    <n v="173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s v="publishing/radio &amp; podcasts"/>
    <n v="460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s v="publishing/radio &amp; podcasts"/>
    <n v="97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s v="publishing/radio &amp; podcasts"/>
    <n v="480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s v="publishing/radio &amp; podcasts"/>
    <n v="19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s v="publishing/radio &amp; podcasts"/>
    <n v="332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s v="publishing/radio &amp; podcasts"/>
    <n v="347"/>
    <n v="103.2"/>
    <x v="3"/>
    <s v="radio &amp; podcasts"/>
    <x v="1472"/>
    <d v="2013-10-16T13:01:43"/>
    <x v="4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s v="publishing/radio &amp; podcasts"/>
    <n v="18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s v="publishing/radio &amp; podcasts"/>
    <n v="283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s v="publishing/radio &amp; podcasts"/>
    <n v="397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s v="publishing/radio &amp; podcasts"/>
    <n v="334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s v="publishing/radio &amp; podcasts"/>
    <n v="5908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s v="publishing/radio &amp; podcasts"/>
    <n v="22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s v="publishing/radio &amp; podcasts"/>
    <n v="585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n v="1380838145"/>
    <b v="0"/>
    <n v="6"/>
    <b v="0"/>
    <s v="publishing/fiction"/>
    <n v="1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10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n v="1386336660"/>
    <b v="0"/>
    <n v="6"/>
    <b v="0"/>
    <s v="publishing/fiction"/>
    <n v="4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n v="1378214874"/>
    <b v="0"/>
    <n v="19"/>
    <b v="0"/>
    <s v="publishing/fiction"/>
    <n v="9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s v="publishing/fiction"/>
    <n v="1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n v="1425489613"/>
    <b v="0"/>
    <n v="11"/>
    <b v="0"/>
    <s v="publishing/fiction"/>
    <n v="4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n v="1405899378"/>
    <b v="0"/>
    <n v="3"/>
    <b v="0"/>
    <s v="publishing/fiction"/>
    <n v="1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n v="1364852557"/>
    <b v="0"/>
    <n v="15"/>
    <b v="0"/>
    <s v="publishing/fiction"/>
    <n v="7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s v="photography/photobooks"/>
    <n v="865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s v="photography/photobooks"/>
    <n v="223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s v="photography/photobooks"/>
    <n v="181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s v="photography/photobooks"/>
    <n v="166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s v="photography/photobooks"/>
    <n v="17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s v="photography/photobooks"/>
    <n v="26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s v="photography/photobooks"/>
    <n v="205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s v="photography/photobooks"/>
    <n v="220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s v="photography/photobooks"/>
    <n v="165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s v="photography/photobooks"/>
    <n v="160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s v="photography/photobooks"/>
    <n v="202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s v="photography/photobooks"/>
    <n v="12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s v="photography/photobooks"/>
    <n v="277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s v="photography/photobooks"/>
    <n v="4964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s v="photography/photobooks"/>
    <n v="194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s v="photography/photobooks"/>
    <n v="256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s v="photography/photobooks"/>
    <n v="324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s v="photography/photobooks"/>
    <n v="98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s v="photography/photobooks"/>
    <n v="196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s v="photography/photobooks"/>
    <n v="422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s v="photography/photobooks"/>
    <n v="636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s v="photography/photobooks"/>
    <n v="243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s v="photography/photobooks"/>
    <n v="6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s v="photography/photobooks"/>
    <n v="50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s v="photography/photobooks"/>
    <n v="306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s v="photography/photobooks"/>
    <n v="43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s v="photography/photobooks"/>
    <n v="94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s v="photography/photobooks"/>
    <n v="213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s v="photography/photobooks"/>
    <n v="524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s v="photography/photobooks"/>
    <n v="4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s v="photography/photobooks"/>
    <n v="269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s v="photography/photobooks"/>
    <n v="726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s v="photography/photobooks"/>
    <n v="34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s v="photography/photobooks"/>
    <n v="59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s v="photography/photobooks"/>
    <n v="334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s v="photography/photobooks"/>
    <n v="24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s v="photography/photobooks"/>
    <n v="80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s v="photography/photobooks"/>
    <n v="302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s v="photography/photobooks"/>
    <n v="196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n v="1405746399"/>
    <b v="0"/>
    <n v="11"/>
    <b v="0"/>
    <s v="photography/nature"/>
    <n v="3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n v="1444425020"/>
    <b v="0"/>
    <n v="1"/>
    <b v="0"/>
    <s v="photography/nature"/>
    <n v="1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n v="1443928559"/>
    <b v="0"/>
    <n v="6"/>
    <b v="0"/>
    <s v="photography/nature"/>
    <n v="2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n v="1410366708"/>
    <b v="0"/>
    <n v="16"/>
    <b v="0"/>
    <s v="photography/nature"/>
    <n v="24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n v="1465011624"/>
    <b v="0"/>
    <n v="12"/>
    <b v="0"/>
    <s v="photography/nature"/>
    <n v="8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s v="photography/nature"/>
    <n v="1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s v="photography/nature"/>
    <n v="1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s v="publishing/art books"/>
    <n v="1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s v="publishing/art books"/>
    <n v="75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s v="publishing/art books"/>
    <n v="40"/>
    <n v="155"/>
    <x v="3"/>
    <s v="art books"/>
    <x v="1568"/>
    <d v="2014-12-24T01:29:45"/>
    <x v="3"/>
  </r>
  <r>
    <n v="1569"/>
    <s v="to be removed (Canceled)"/>
    <s v="to be removed"/>
    <n v="85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s v="publishing/art books"/>
    <n v="29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s v="publishing/art books"/>
    <n v="1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n v="1402317296"/>
    <b v="0"/>
    <n v="35"/>
    <b v="0"/>
    <s v="publishing/art books"/>
    <n v="28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n v="1431810368"/>
    <b v="0"/>
    <n v="10"/>
    <b v="0"/>
    <s v="publishing/art books"/>
    <n v="8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n v="1281317691"/>
    <b v="0"/>
    <n v="4"/>
    <b v="0"/>
    <s v="publishing/art books"/>
    <n v="3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  <x v="0"/>
  </r>
  <r>
    <n v="1582"/>
    <s v="Scenes from New Orleans"/>
    <s v="I create canvas prints of images from in and around New Orleans"/>
    <n v="8000"/>
    <n v="93"/>
    <x v="2"/>
    <s v="US"/>
    <s v="USD"/>
    <n v="1445894400"/>
    <n v="1440961053"/>
    <b v="0"/>
    <n v="3"/>
    <b v="0"/>
    <s v="photography/places"/>
    <n v="1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n v="1480800568"/>
    <b v="0"/>
    <n v="12"/>
    <b v="0"/>
    <s v="photography/places"/>
    <n v="20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80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8000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8000"/>
    <n v="1020"/>
    <x v="2"/>
    <s v="IT"/>
    <s v="EUR"/>
    <n v="1443040464"/>
    <n v="1440448464"/>
    <b v="0"/>
    <n v="2"/>
    <b v="0"/>
    <s v="photography/places"/>
    <n v="13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n v="1457112341"/>
    <b v="0"/>
    <n v="92"/>
    <b v="0"/>
    <s v="photography/places"/>
    <n v="51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8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n v="1458147982"/>
    <b v="0"/>
    <n v="10"/>
    <b v="0"/>
    <s v="photography/places"/>
    <n v="3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n v="1400634728"/>
    <b v="0"/>
    <n v="7"/>
    <b v="0"/>
    <s v="photography/places"/>
    <n v="4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n v="1414577969"/>
    <b v="0"/>
    <n v="3"/>
    <b v="0"/>
    <s v="photography/places"/>
    <n v="1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n v="1401585752"/>
    <b v="0"/>
    <n v="9"/>
    <b v="0"/>
    <s v="photography/places"/>
    <n v="5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s v="music/rock"/>
    <n v="19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s v="music/rock"/>
    <n v="25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s v="music/rock"/>
    <n v="43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s v="music/rock"/>
    <n v="76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s v="music/rock"/>
    <n v="181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s v="music/rock"/>
    <n v="15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s v="music/rock"/>
    <n v="22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s v="music/rock"/>
    <n v="68"/>
    <n v="48.54"/>
    <x v="4"/>
    <s v="rock"/>
    <x v="1610"/>
    <d v="2012-12-15T22:11:50"/>
    <x v="5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s v="music/rock"/>
    <n v="13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s v="music/rock"/>
    <n v="7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s v="music/rock"/>
    <n v="13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s v="music/rock"/>
    <n v="64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s v="music/rock"/>
    <n v="130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s v="music/rock"/>
    <n v="128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s v="music/rock"/>
    <n v="20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s v="music/rock"/>
    <n v="25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s v="music/rock"/>
    <n v="14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s v="music/rock"/>
    <n v="76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s v="music/rock"/>
    <n v="88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s v="music/rock"/>
    <n v="9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s v="music/rock"/>
    <n v="15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s v="music/rock"/>
    <n v="146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s v="music/rock"/>
    <n v="29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s v="music/rock"/>
    <n v="50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s v="music/rock"/>
    <n v="78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s v="music/rock"/>
    <n v="133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s v="music/rock"/>
    <n v="195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s v="music/rock"/>
    <n v="51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s v="music/rock"/>
    <n v="125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s v="music/rock"/>
    <n v="25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s v="music/rock"/>
    <n v="31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s v="music/rock"/>
    <n v="58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s v="music/rock"/>
    <n v="6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s v="music/rock"/>
    <n v="13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s v="music/rock"/>
    <n v="23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s v="music/rock"/>
    <n v="8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s v="music/pop"/>
    <n v="32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s v="music/pop"/>
    <n v="15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s v="music/pop"/>
    <n v="78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s v="music/pop"/>
    <n v="137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s v="music/pop"/>
    <n v="69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s v="music/pop"/>
    <n v="28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s v="music/pop"/>
    <n v="6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s v="music/pop"/>
    <n v="48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s v="music/pop"/>
    <n v="2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s v="music/pop"/>
    <n v="57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s v="music/pop"/>
    <n v="109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s v="music/pop"/>
    <n v="16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s v="music/pop"/>
    <n v="27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s v="music/pop"/>
    <n v="94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s v="music/pop"/>
    <n v="328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s v="music/pop"/>
    <n v="99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s v="music/pop"/>
    <n v="7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s v="music/pop"/>
    <n v="13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s v="music/pop"/>
    <n v="104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s v="music/pop"/>
    <n v="14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s v="music/pop"/>
    <n v="39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s v="music/pop"/>
    <n v="54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s v="music/pop"/>
    <n v="53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s v="music/pop"/>
    <n v="5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s v="music/pop"/>
    <n v="109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s v="music/pop"/>
    <n v="37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s v="music/pop"/>
    <n v="14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s v="music/pop"/>
    <n v="27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s v="music/pop"/>
    <n v="26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s v="music/pop"/>
    <n v="36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s v="music/pop"/>
    <n v="134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s v="music/pop"/>
    <n v="18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s v="music/pop"/>
    <n v="46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s v="music/pop"/>
    <n v="89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s v="music/pop"/>
    <n v="24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s v="music/pop"/>
    <n v="47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s v="music/pop"/>
    <n v="16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s v="music/faith"/>
    <n v="879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s v="music/faith"/>
    <n v="10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s v="music/faith"/>
    <n v="116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s v="music/faith"/>
    <n v="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s v="music/faith"/>
    <n v="42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s v="music/faith"/>
    <n v="24"/>
    <n v="253.14"/>
    <x v="4"/>
    <s v="faith"/>
    <x v="1688"/>
    <d v="2017-04-09T11:49:54"/>
    <x v="1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s v="music/faith"/>
    <n v="32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s v="music/faith"/>
    <n v="8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s v="music/faith"/>
    <n v="134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s v="music/faith"/>
    <n v="32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s v="music/faith"/>
    <n v="4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s v="music/faith"/>
    <n v="19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s v="music/faith"/>
    <n v="3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s v="music/faith"/>
    <n v="69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n v="1421464873"/>
    <b v="0"/>
    <n v="11"/>
    <b v="0"/>
    <s v="music/faith"/>
    <n v="17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n v="1456593495"/>
    <b v="0"/>
    <n v="9"/>
    <b v="0"/>
    <s v="music/faith"/>
    <n v="6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n v="1405949514"/>
    <b v="0"/>
    <n v="4"/>
    <b v="0"/>
    <s v="music/faith"/>
    <n v="1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n v="1406907034"/>
    <b v="0"/>
    <n v="2"/>
    <b v="0"/>
    <s v="music/faith"/>
    <n v="14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n v="1409944412"/>
    <b v="0"/>
    <n v="1"/>
    <b v="0"/>
    <s v="music/faith"/>
    <n v="1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n v="1427925761"/>
    <b v="0"/>
    <n v="17"/>
    <b v="0"/>
    <s v="music/faith"/>
    <n v="26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n v="1477835499"/>
    <b v="0"/>
    <n v="3"/>
    <b v="0"/>
    <s v="music/faith"/>
    <n v="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n v="1459467238"/>
    <b v="0"/>
    <n v="41"/>
    <b v="0"/>
    <s v="music/faith"/>
    <n v="19"/>
    <n v="34.020000000000003"/>
    <x v="4"/>
    <s v="faith"/>
    <x v="1717"/>
    <d v="2016-04-21T04:00:00"/>
    <x v="2"/>
  </r>
  <r>
    <n v="1718"/>
    <s v="The Prodigal Son"/>
    <s v="A melody for the galaxy."/>
    <n v="7175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n v="1412966871"/>
    <b v="0"/>
    <n v="8"/>
    <b v="0"/>
    <s v="music/faith"/>
    <n v="3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n v="1430855315"/>
    <b v="0"/>
    <n v="3"/>
    <b v="0"/>
    <s v="music/faith"/>
    <n v="9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n v="1406330049"/>
    <b v="0"/>
    <n v="9"/>
    <b v="0"/>
    <s v="music/faith"/>
    <n v="8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n v="1401401064"/>
    <b v="0"/>
    <n v="16"/>
    <b v="0"/>
    <s v="music/faith"/>
    <n v="31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n v="1442847674"/>
    <b v="0"/>
    <n v="7"/>
    <b v="0"/>
    <s v="music/faith"/>
    <n v="12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7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n v="1468006345"/>
    <b v="0"/>
    <n v="2"/>
    <b v="0"/>
    <s v="music/faith"/>
    <n v="2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n v="1434840392"/>
    <b v="0"/>
    <n v="15"/>
    <b v="0"/>
    <s v="music/faith"/>
    <n v="12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7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s v="photography/photobooks"/>
    <n v="19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s v="photography/photobooks"/>
    <n v="31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s v="photography/photobooks"/>
    <n v="86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s v="photography/photobooks"/>
    <n v="93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s v="photography/photobooks"/>
    <n v="317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s v="photography/photobooks"/>
    <n v="13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s v="photography/photobooks"/>
    <n v="928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s v="photography/photobooks"/>
    <n v="177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s v="photography/photobooks"/>
    <n v="144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s v="photography/photobooks"/>
    <n v="147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s v="photography/photobooks"/>
    <n v="45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s v="photography/photobooks"/>
    <n v="231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s v="photography/photobooks"/>
    <n v="134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s v="photography/photobooks"/>
    <n v="8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s v="photography/photobooks"/>
    <n v="83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s v="photography/photobooks"/>
    <n v="16"/>
    <n v="42.48"/>
    <x v="8"/>
    <s v="photobooks"/>
    <x v="1758"/>
    <d v="2016-07-14T22:56:32"/>
    <x v="2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s v="photography/photobooks"/>
    <n v="76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s v="photography/photobooks"/>
    <n v="118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s v="photography/photobooks"/>
    <n v="13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s v="photography/photobooks"/>
    <n v="177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n v="1404560379"/>
    <b v="1"/>
    <n v="39"/>
    <b v="0"/>
    <s v="photography/photobooks"/>
    <n v="32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n v="1405380712"/>
    <b v="1"/>
    <n v="103"/>
    <b v="0"/>
    <s v="photography/photobooks"/>
    <n v="111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n v="1404488884"/>
    <b v="1"/>
    <n v="39"/>
    <b v="0"/>
    <s v="photography/photobooks"/>
    <n v="35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n v="1406640444"/>
    <b v="1"/>
    <n v="15"/>
    <b v="0"/>
    <s v="photography/photobooks"/>
    <n v="3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n v="1418585959"/>
    <b v="1"/>
    <n v="22"/>
    <b v="0"/>
    <s v="photography/photobooks"/>
    <n v="17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n v="1410288194"/>
    <b v="1"/>
    <n v="92"/>
    <b v="0"/>
    <s v="photography/photobooks"/>
    <n v="213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n v="1411515040"/>
    <b v="1"/>
    <n v="25"/>
    <b v="0"/>
    <s v="photography/photobooks"/>
    <n v="14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n v="1399482836"/>
    <b v="1"/>
    <n v="19"/>
    <b v="0"/>
    <s v="photography/photobooks"/>
    <n v="13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n v="1417803298"/>
    <b v="1"/>
    <n v="19"/>
    <b v="0"/>
    <s v="photography/photobooks"/>
    <n v="29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n v="1413609292"/>
    <b v="1"/>
    <n v="13"/>
    <b v="0"/>
    <s v="photography/photobooks"/>
    <n v="18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n v="1410305160"/>
    <b v="1"/>
    <n v="124"/>
    <b v="0"/>
    <s v="photography/photobooks"/>
    <n v="326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n v="1411513071"/>
    <b v="1"/>
    <n v="4"/>
    <b v="0"/>
    <s v="photography/photobooks"/>
    <n v="5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n v="1421829253"/>
    <b v="1"/>
    <n v="10"/>
    <b v="0"/>
    <s v="photography/photobooks"/>
    <n v="10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n v="1423600995"/>
    <b v="1"/>
    <n v="15"/>
    <b v="0"/>
    <s v="photography/photobooks"/>
    <n v="15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n v="1470242180"/>
    <b v="1"/>
    <n v="38"/>
    <b v="0"/>
    <s v="photography/photobooks"/>
    <n v="61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n v="1462285510"/>
    <b v="1"/>
    <n v="152"/>
    <b v="0"/>
    <s v="photography/photobooks"/>
    <n v="183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n v="1471272545"/>
    <b v="1"/>
    <n v="24"/>
    <b v="0"/>
    <s v="photography/photobooks"/>
    <n v="22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n v="1453211289"/>
    <b v="1"/>
    <n v="76"/>
    <b v="0"/>
    <s v="photography/photobooks"/>
    <n v="83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n v="1429656478"/>
    <b v="1"/>
    <n v="185"/>
    <b v="0"/>
    <s v="photography/photobooks"/>
    <n v="146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n v="1419954240"/>
    <b v="1"/>
    <n v="33"/>
    <b v="0"/>
    <s v="photography/photobooks"/>
    <n v="31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n v="1410750855"/>
    <b v="1"/>
    <n v="108"/>
    <b v="0"/>
    <s v="photography/photobooks"/>
    <n v="75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n v="1416057177"/>
    <b v="1"/>
    <n v="29"/>
    <b v="0"/>
    <s v="photography/photobooks"/>
    <n v="14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n v="1425570237"/>
    <b v="1"/>
    <n v="24"/>
    <b v="0"/>
    <s v="photography/photobooks"/>
    <n v="24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n v="1420560678"/>
    <b v="1"/>
    <n v="15"/>
    <b v="0"/>
    <s v="photography/photobooks"/>
    <n v="26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n v="1417369565"/>
    <b v="1"/>
    <n v="4"/>
    <b v="0"/>
    <s v="photography/photobooks"/>
    <n v="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n v="1435970682"/>
    <b v="1"/>
    <n v="139"/>
    <b v="0"/>
    <s v="photography/photobooks"/>
    <n v="243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n v="1420636422"/>
    <b v="1"/>
    <n v="18"/>
    <b v="0"/>
    <s v="photography/photobooks"/>
    <n v="17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n v="1473922541"/>
    <b v="1"/>
    <n v="81"/>
    <b v="0"/>
    <s v="photography/photobooks"/>
    <n v="181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n v="1464172366"/>
    <b v="1"/>
    <n v="86"/>
    <b v="0"/>
    <s v="photography/photobooks"/>
    <n v="70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n v="1479217189"/>
    <b v="1"/>
    <n v="140"/>
    <b v="0"/>
    <s v="photography/photobooks"/>
    <n v="113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n v="1449388233"/>
    <b v="1"/>
    <n v="37"/>
    <b v="0"/>
    <s v="photography/photobooks"/>
    <n v="36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6000"/>
    <n v="69.83"/>
    <x v="2"/>
    <s v="GB"/>
    <s v="GBP"/>
    <n v="1415740408"/>
    <n v="1414008808"/>
    <b v="1"/>
    <n v="6"/>
    <b v="0"/>
    <s v="photography/photobooks"/>
    <n v="1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n v="1473517970"/>
    <b v="1"/>
    <n v="113"/>
    <b v="0"/>
    <s v="photography/photobooks"/>
    <n v="158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n v="1447429868"/>
    <b v="1"/>
    <n v="37"/>
    <b v="0"/>
    <s v="photography/photobooks"/>
    <n v="39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n v="1433416830"/>
    <b v="1"/>
    <n v="18"/>
    <b v="0"/>
    <s v="photography/photobooks"/>
    <n v="2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n v="1421199782"/>
    <b v="1"/>
    <n v="75"/>
    <b v="0"/>
    <s v="photography/photobooks"/>
    <n v="90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n v="1444061804"/>
    <b v="1"/>
    <n v="52"/>
    <b v="0"/>
    <s v="photography/photobooks"/>
    <n v="91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n v="1441048658"/>
    <b v="1"/>
    <n v="122"/>
    <b v="0"/>
    <s v="photography/photobooks"/>
    <n v="137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06"/>
    <d v="2014-09-30T15:19:09"/>
    <x v="3"/>
  </r>
  <r>
    <n v="1807"/>
    <s v="Anywhere but Here"/>
    <s v="I want to explore alternative cultures and lifestyles in America."/>
    <n v="6000"/>
    <n v="553"/>
    <x v="2"/>
    <s v="US"/>
    <s v="USD"/>
    <n v="1411868313"/>
    <n v="1409276313"/>
    <b v="1"/>
    <n v="8"/>
    <b v="0"/>
    <s v="photography/photobooks"/>
    <n v="9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n v="1483806030"/>
    <b v="1"/>
    <n v="96"/>
    <b v="0"/>
    <s v="photography/photobooks"/>
    <n v="193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n v="1422222439"/>
    <b v="1"/>
    <n v="9"/>
    <b v="0"/>
    <s v="photography/photobooks"/>
    <n v="6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600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n v="1422516736"/>
    <b v="0"/>
    <n v="140"/>
    <b v="0"/>
    <s v="photography/photobooks"/>
    <n v="98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n v="1467061303"/>
    <b v="0"/>
    <n v="6"/>
    <b v="0"/>
    <s v="photography/photobooks"/>
    <n v="8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n v="1480607607"/>
    <b v="0"/>
    <n v="100"/>
    <b v="0"/>
    <s v="photography/photobooks"/>
    <n v="157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n v="1425261690"/>
    <b v="0"/>
    <n v="8"/>
    <b v="0"/>
    <s v="photography/photobooks"/>
    <n v="28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s v="music/rock"/>
    <n v="56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s v="music/rock"/>
    <n v="5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s v="music/rock"/>
    <n v="14"/>
    <n v="24.58"/>
    <x v="4"/>
    <s v="rock"/>
    <x v="1823"/>
    <d v="2012-10-24T16:26:16"/>
    <x v="5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s v="music/rock"/>
    <n v="5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s v="music/rock"/>
    <n v="34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s v="music/rock"/>
    <n v="134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s v="music/rock"/>
    <n v="334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s v="music/rock"/>
    <n v="42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s v="music/rock"/>
    <n v="254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s v="music/rock"/>
    <n v="17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s v="music/rock"/>
    <n v="8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s v="music/rock"/>
    <n v="18"/>
    <n v="42"/>
    <x v="4"/>
    <s v="rock"/>
    <x v="1833"/>
    <d v="2013-03-02T07:59:00"/>
    <x v="4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s v="music/rock"/>
    <n v="197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s v="music/rock"/>
    <n v="9"/>
    <n v="47.27"/>
    <x v="4"/>
    <s v="rock"/>
    <x v="1835"/>
    <d v="2016-03-31T15:51:11"/>
    <x v="2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s v="music/rock"/>
    <n v="167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s v="music/rock"/>
    <n v="31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s v="music/rock"/>
    <n v="17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s v="music/rock"/>
    <n v="16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s v="music/rock"/>
    <n v="42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s v="music/rock"/>
    <n v="207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s v="music/rock"/>
    <n v="25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s v="music/rock"/>
    <n v="17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s v="music/rock"/>
    <n v="345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s v="music/rock"/>
    <n v="50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s v="music/rock"/>
    <n v="54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s v="music/rock"/>
    <n v="5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s v="music/rock"/>
    <n v="15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s v="music/rock"/>
    <n v="22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s v="music/rock"/>
    <n v="292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s v="music/rock"/>
    <n v="14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s v="music/rock"/>
    <n v="255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s v="music/rock"/>
    <n v="225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s v="music/rock"/>
    <n v="34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s v="music/rock"/>
    <n v="5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s v="music/rock"/>
    <n v="101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s v="music/rock"/>
    <n v="66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s v="music/rock"/>
    <n v="17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n v="1484912974"/>
    <b v="0"/>
    <n v="16"/>
    <b v="0"/>
    <s v="games/mobile games"/>
    <n v="24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n v="1396631500"/>
    <b v="0"/>
    <n v="48"/>
    <b v="0"/>
    <s v="games/mobile games"/>
    <n v="46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n v="1483768497"/>
    <b v="0"/>
    <n v="2"/>
    <b v="0"/>
    <s v="games/mobile games"/>
    <n v="2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n v="1448044925"/>
    <b v="0"/>
    <n v="17"/>
    <b v="0"/>
    <s v="games/mobile games"/>
    <n v="20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n v="1451723535"/>
    <b v="0"/>
    <n v="11"/>
    <b v="0"/>
    <s v="games/mobile games"/>
    <n v="6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n v="1413053301"/>
    <b v="0"/>
    <n v="95"/>
    <b v="0"/>
    <s v="games/mobile games"/>
    <n v="78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n v="1433041602"/>
    <b v="0"/>
    <n v="13"/>
    <b v="0"/>
    <s v="games/mobile games"/>
    <n v="4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862"/>
    <n v="1004"/>
    <x v="2"/>
    <s v="GB"/>
    <s v="GBP"/>
    <n v="1459341380"/>
    <n v="1456839380"/>
    <b v="0"/>
    <n v="24"/>
    <b v="0"/>
    <s v="games/mobile games"/>
    <n v="17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s v="music/indie rock"/>
    <n v="59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s v="music/indie rock"/>
    <n v="58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s v="music/indie rock"/>
    <n v="18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s v="music/indie rock"/>
    <n v="23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s v="music/indie rock"/>
    <n v="95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s v="music/indie rock"/>
    <n v="2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s v="music/indie rock"/>
    <n v="6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s v="music/indie rock"/>
    <n v="75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s v="music/indie rock"/>
    <n v="39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s v="music/indie rock"/>
    <n v="31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s v="music/indie rock"/>
    <n v="192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s v="music/indie rock"/>
    <n v="12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s v="music/indie rock"/>
    <n v="47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s v="music/indie rock"/>
    <n v="21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s v="music/indie rock"/>
    <n v="168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s v="music/indie rock"/>
    <n v="10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s v="music/indie rock"/>
    <n v="118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s v="music/indie rock"/>
    <n v="26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s v="music/indie rock"/>
    <n v="22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s v="music/indie rock"/>
    <n v="50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n v="1429707729"/>
    <b v="0"/>
    <n v="25"/>
    <b v="0"/>
    <s v="technology/gadgets"/>
    <n v="49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n v="1480357791"/>
    <b v="0"/>
    <n v="41"/>
    <b v="0"/>
    <s v="technology/gadgets"/>
    <n v="25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n v="1464105983"/>
    <b v="0"/>
    <n v="99"/>
    <b v="0"/>
    <s v="technology/gadgets"/>
    <n v="389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n v="1399557925"/>
    <b v="0"/>
    <n v="4"/>
    <b v="0"/>
    <s v="technology/gadgets"/>
    <n v="2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n v="1480456900"/>
    <b v="0"/>
    <n v="4"/>
    <b v="0"/>
    <s v="technology/gadgets"/>
    <n v="8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n v="1411467479"/>
    <b v="0"/>
    <n v="38"/>
    <b v="0"/>
    <s v="technology/gadgets"/>
    <n v="90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n v="1442531217"/>
    <b v="0"/>
    <n v="285"/>
    <b v="0"/>
    <s v="technology/gadgets"/>
    <n v="60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n v="1430803560"/>
    <b v="0"/>
    <n v="42"/>
    <b v="0"/>
    <s v="technology/gadgets"/>
    <n v="54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n v="1410178578"/>
    <b v="0"/>
    <n v="26"/>
    <b v="0"/>
    <s v="technology/gadgets"/>
    <n v="1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n v="1413519073"/>
    <b v="0"/>
    <n v="2"/>
    <b v="0"/>
    <s v="technology/gadgets"/>
    <n v="1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n v="1476378775"/>
    <b v="0"/>
    <n v="6"/>
    <b v="0"/>
    <s v="technology/gadgets"/>
    <n v="2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5500"/>
    <n v="205025"/>
    <x v="2"/>
    <s v="HK"/>
    <s v="HKD"/>
    <n v="1486708133"/>
    <n v="1484116133"/>
    <b v="0"/>
    <n v="70"/>
    <b v="0"/>
    <s v="technology/gadgets"/>
    <n v="3728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n v="1404845851"/>
    <b v="0"/>
    <n v="9"/>
    <b v="0"/>
    <s v="technology/gadgets"/>
    <n v="5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n v="1429477249"/>
    <b v="0"/>
    <n v="8"/>
    <b v="0"/>
    <s v="technology/gadgets"/>
    <n v="4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n v="1443042061"/>
    <b v="0"/>
    <n v="105"/>
    <b v="0"/>
    <s v="technology/gadgets"/>
    <n v="78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s v="music/indie rock"/>
    <n v="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s v="music/indie rock"/>
    <n v="42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s v="music/indie rock"/>
    <n v="6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s v="music/indie rock"/>
    <n v="6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s v="music/indie rock"/>
    <n v="32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s v="music/indie rock"/>
    <n v="56"/>
    <n v="27.39"/>
    <x v="4"/>
    <s v="indie rock"/>
    <x v="1926"/>
    <d v="2010-11-02T00:26:00"/>
    <x v="7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s v="music/indie rock"/>
    <n v="12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s v="music/indie rock"/>
    <n v="52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s v="music/indie rock"/>
    <n v="64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n v="48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n v="112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n v="207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n v="54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n v="175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n v="22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n v="348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n v="22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n v="22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n v="630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n v="166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n v="3411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n v="6304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n v="6960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n v="22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n v="16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n v="16004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n v="1060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n v="1925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n v="2124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n v="1389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n v="678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n v="698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n v="3348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n v="3528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n v="1005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n v="2010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n v="313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n v="1651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n v="2211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n v="386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n v="482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n v="4631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n v="4135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n v="1481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n v="2850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n v="2316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n v="21042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n v="337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n v="10171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n v="1502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n v="668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n v="27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n v="4023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n v="10268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n v="4596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n v="3548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s v="photography/people"/>
    <n v="8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s v="photography/people"/>
    <n v="63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n v="1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s v="photography/people"/>
    <n v="47"/>
    <n v="83.43"/>
    <x v="8"/>
    <s v="people"/>
    <x v="1987"/>
    <d v="2015-03-01T15:21:16"/>
    <x v="0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s v="photography/people"/>
    <n v="10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s v="photography/people"/>
    <n v="3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s v="photography/people"/>
    <n v="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s v="photography/people"/>
    <n v="13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s v="photography/people"/>
    <n v="5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n v="4203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n v="2168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n v="234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n v="742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n v="247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n v="231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n v="3052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n v="19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n v="8196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n v="15837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n v="46883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n v="16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n v="1843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n v="626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n v="1329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n v="3879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n v="58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n v="2503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n v="3229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n v="468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n v="3218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n v="667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n v="2405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n v="7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n v="18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n v="1483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n v="1204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n v="1521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n v="893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n v="6034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n v="3377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n v="790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n v="601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n v="673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n v="3405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n v="149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n v="346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n v="247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n v="140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n v="325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n v="803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n v="242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n v="2019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n v="2522"/>
    <n v="91.83"/>
    <x v="2"/>
    <s v="hardware"/>
    <x v="2048"/>
    <d v="2013-05-23T15:38:11"/>
    <x v="4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n v="1202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n v="947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n v="209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n v="3530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n v="795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n v="201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n v="1535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n v="607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n v="86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n v="861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n v="982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n v="2300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n v="11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n v="10016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n v="1594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n v="87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n v="13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n v="526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n v="1284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n v="7933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n v="1123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n v="1583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n v="3052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n v="12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n v="3356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n v="19452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n v="1155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n v="525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n v="576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n v="102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n v="80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n v="17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n v="65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n v="148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n v="8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n v="69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n v="6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n v="184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n v="434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n v="122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n v="84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n v="5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n v="1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n v="6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n v="120"/>
    <n v="188.13"/>
    <x v="4"/>
    <s v="indie rock"/>
    <x v="2098"/>
    <d v="2012-03-08T02:43:55"/>
    <x v="5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n v="79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n v="16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n v="45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n v="227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n v="21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n v="102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n v="4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n v="43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n v="343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n v="85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n v="4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n v="43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n v="6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n v="147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n v="68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n v="969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n v="40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n v="16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s v="games/video games"/>
    <n v="6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s v="games/video games"/>
    <n v="6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s v="games/video games"/>
    <n v="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s v="games/video games"/>
    <n v="17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s v="games/video games"/>
    <n v="162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s v="games/video games"/>
    <n v="5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s v="games/video games"/>
    <n v="2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s v="games/video games"/>
    <n v="1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s v="games/video games"/>
    <n v="4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s v="games/video games"/>
    <n v="284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s v="games/video games"/>
    <n v="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s v="games/video games"/>
    <n v="11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s v="games/video games"/>
    <n v="1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s v="games/video games"/>
    <n v="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s v="games/video games"/>
    <n v="1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s v="games/video games"/>
    <n v="91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s v="games/video games"/>
    <n v="54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s v="games/video games"/>
    <n v="8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s v="games/video games"/>
    <n v="2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s v="games/video games"/>
    <n v="423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s v="games/video games"/>
    <n v="395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s v="games/video games"/>
    <n v="2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n v="9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n v="10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n v="66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n v="6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n v="59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n v="4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n v="438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n v="3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n v="13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n v="85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n v="2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n v="10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n v="82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n v="5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n v="693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n v="61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n v="315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n v="176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s v="games/tabletop games"/>
    <n v="569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s v="games/tabletop games"/>
    <n v="439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s v="games/tabletop games"/>
    <n v="4059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s v="games/tabletop games"/>
    <n v="453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s v="games/tabletop games"/>
    <n v="121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s v="games/tabletop games"/>
    <n v="702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s v="games/tabletop games"/>
    <n v="18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s v="games/tabletop games"/>
    <n v="2595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s v="games/tabletop games"/>
    <n v="1357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s v="games/tabletop games"/>
    <n v="1075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s v="games/tabletop games"/>
    <n v="319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s v="games/tabletop games"/>
    <n v="5706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s v="games/tabletop games"/>
    <n v="106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s v="games/tabletop games"/>
    <n v="265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s v="games/tabletop games"/>
    <n v="217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s v="music/electronic music"/>
    <n v="8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s v="music/electronic music"/>
    <n v="563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s v="music/electronic music"/>
    <n v="44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s v="music/electronic music"/>
    <n v="40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s v="music/electronic music"/>
    <n v="23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s v="music/electronic music"/>
    <n v="2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s v="music/electronic music"/>
    <n v="4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s v="music/electronic music"/>
    <n v="20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s v="music/electronic music"/>
    <n v="15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s v="music/electronic music"/>
    <n v="89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s v="music/electronic music"/>
    <n v="98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s v="music/electronic music"/>
    <n v="137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s v="music/electronic music"/>
    <n v="17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s v="music/electronic music"/>
    <n v="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s v="music/electronic music"/>
    <n v="9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s v="music/electronic music"/>
    <n v="49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s v="music/electronic music"/>
    <n v="20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s v="music/electronic music"/>
    <n v="7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s v="games/tabletop games"/>
    <n v="162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s v="games/tabletop games"/>
    <n v="16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s v="games/tabletop games"/>
    <n v="413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s v="games/tabletop games"/>
    <n v="486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s v="games/tabletop games"/>
    <n v="3968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s v="games/tabletop games"/>
    <n v="390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s v="games/tabletop games"/>
    <n v="409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s v="games/tabletop games"/>
    <n v="235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s v="games/tabletop games"/>
    <n v="277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s v="games/tabletop games"/>
    <n v="218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s v="games/tabletop games"/>
    <n v="618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s v="games/tabletop games"/>
    <n v="50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s v="games/tabletop games"/>
    <n v="173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s v="games/tabletop games"/>
    <n v="24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s v="games/tabletop games"/>
    <n v="415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s v="games/tabletop games"/>
    <n v="320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s v="games/tabletop games"/>
    <n v="1381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s v="games/tabletop games"/>
    <n v="119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s v="games/tabletop games"/>
    <n v="696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s v="games/tabletop games"/>
    <n v="295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s v="games/tabletop games"/>
    <n v="17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s v="games/tabletop games"/>
    <n v="3022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s v="games/tabletop games"/>
    <n v="207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s v="games/tabletop games"/>
    <n v="419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s v="games/tabletop games"/>
    <n v="2353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s v="games/tabletop games"/>
    <n v="56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s v="games/tabletop games"/>
    <n v="429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s v="games/tabletop games"/>
    <n v="16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s v="games/tabletop games"/>
    <n v="131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s v="games/tabletop games"/>
    <n v="5417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s v="games/tabletop games"/>
    <n v="25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s v="games/tabletop games"/>
    <n v="545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s v="games/tabletop games"/>
    <n v="200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s v="games/tabletop games"/>
    <n v="51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s v="games/tabletop games"/>
    <n v="252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s v="games/tabletop games"/>
    <n v="24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s v="games/tabletop games"/>
    <n v="353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s v="games/tabletop games"/>
    <n v="72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s v="games/tabletop games"/>
    <n v="415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s v="games/tabletop games"/>
    <n v="182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s v="games/tabletop games"/>
    <n v="173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s v="games/tabletop games"/>
    <n v="113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s v="games/tabletop games"/>
    <n v="193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s v="games/tabletop games"/>
    <n v="24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s v="games/tabletop games"/>
    <n v="13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s v="games/tabletop games"/>
    <n v="107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s v="games/tabletop games"/>
    <n v="169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s v="games/tabletop games"/>
    <n v="638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s v="games/tabletop games"/>
    <n v="1001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s v="games/tabletop games"/>
    <n v="4001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s v="games/tabletop games"/>
    <n v="1264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s v="games/tabletop games"/>
    <n v="305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s v="games/tabletop games"/>
    <n v="125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s v="games/tabletop games"/>
    <n v="68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s v="games/tabletop games"/>
    <n v="60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s v="games/tabletop games"/>
    <n v="112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s v="games/tabletop games"/>
    <n v="279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s v="games/tabletop games"/>
    <n v="126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s v="games/tabletop games"/>
    <n v="36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s v="games/tabletop games"/>
    <n v="922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s v="music/rock"/>
    <n v="13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s v="music/rock"/>
    <n v="33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s v="music/rock"/>
    <n v="72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s v="music/rock"/>
    <n v="152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s v="music/rock"/>
    <n v="87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s v="music/rock"/>
    <n v="36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s v="music/rock"/>
    <n v="132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s v="music/rock"/>
    <n v="24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s v="music/rock"/>
    <n v="40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s v="music/rock"/>
    <n v="39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s v="music/rock"/>
    <n v="108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s v="music/rock"/>
    <n v="54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s v="music/rock"/>
    <n v="183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s v="music/rock"/>
    <n v="38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s v="music/rock"/>
    <n v="261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s v="music/rock"/>
    <n v="788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s v="music/rock"/>
    <n v="20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s v="music/indie rock"/>
    <n v="167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s v="music/indie rock"/>
    <n v="98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s v="music/indie rock"/>
    <n v="176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s v="music/indie rock"/>
    <n v="15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s v="music/indie rock"/>
    <n v="456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s v="music/indie rock"/>
    <n v="93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s v="music/indie rock"/>
    <n v="52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s v="music/indie rock"/>
    <n v="1266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s v="music/indie rock"/>
    <n v="160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s v="music/indie rock"/>
    <n v="1983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s v="music/indie rock"/>
    <n v="23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s v="music/indie rock"/>
    <n v="81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s v="music/indie rock"/>
    <n v="220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s v="music/indie rock"/>
    <n v="4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s v="music/indie rock"/>
    <n v="64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s v="music/indie rock"/>
    <n v="390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s v="music/indie rock"/>
    <n v="10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s v="music/indie rock"/>
    <n v="15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s v="music/indie rock"/>
    <n v="81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s v="music/indie rock"/>
    <n v="136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s v="food/small batch"/>
    <n v="103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s v="food/small batch"/>
    <n v="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s v="food/small batch"/>
    <n v="3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s v="food/small batch"/>
    <n v="39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s v="food/small batch"/>
    <n v="2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s v="food/small batch"/>
    <n v="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s v="food/small batch"/>
    <n v="4603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s v="food/small batch"/>
    <n v="636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s v="food/small batch"/>
    <n v="662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s v="food/small batch"/>
    <n v="896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s v="food/small batch"/>
    <n v="289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s v="food/small batch"/>
    <n v="664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s v="food/small batch"/>
    <n v="3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s v="food/small batch"/>
    <n v="639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s v="food/small batch"/>
    <n v="2604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s v="food/small batch"/>
    <n v="332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s v="food/small batch"/>
    <n v="379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s v="food/small batch"/>
    <n v="1839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s v="food/small batch"/>
    <n v="1058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n v="1447962505"/>
    <b v="0"/>
    <n v="1"/>
    <b v="0"/>
    <s v="technology/web"/>
    <n v="8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n v="1450822938"/>
    <b v="0"/>
    <n v="5"/>
    <b v="0"/>
    <s v="technology/web"/>
    <n v="7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n v="1427768739"/>
    <b v="0"/>
    <n v="7"/>
    <b v="0"/>
    <s v="technology/web"/>
    <n v="3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n v="1433432124"/>
    <b v="0"/>
    <n v="3"/>
    <b v="0"/>
    <s v="technology/web"/>
    <n v="28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n v="1415723470"/>
    <b v="0"/>
    <n v="2"/>
    <b v="0"/>
    <s v="technology/web"/>
    <n v="3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n v="1442839533"/>
    <b v="0"/>
    <n v="27"/>
    <b v="0"/>
    <s v="technology/web"/>
    <n v="66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n v="1456442216"/>
    <b v="0"/>
    <n v="14"/>
    <b v="0"/>
    <s v="technology/web"/>
    <n v="17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s v="technology/web"/>
    <n v="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n v="1416285141"/>
    <b v="0"/>
    <n v="4"/>
    <b v="0"/>
    <s v="technology/web"/>
    <n v="2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n v="1427247571"/>
    <b v="0"/>
    <n v="6"/>
    <b v="0"/>
    <s v="technology/web"/>
    <n v="5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4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n v="1447193566"/>
    <b v="0"/>
    <n v="4"/>
    <b v="0"/>
    <s v="technology/web"/>
    <n v="8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n v="1426112848"/>
    <b v="0"/>
    <n v="7"/>
    <b v="0"/>
    <s v="technology/web"/>
    <n v="39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n v="1436502603"/>
    <b v="0"/>
    <n v="2"/>
    <b v="0"/>
    <s v="technology/web"/>
    <n v="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n v="1421976107"/>
    <b v="0"/>
    <n v="3"/>
    <b v="0"/>
    <s v="technology/web"/>
    <n v="11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n v="1436201432"/>
    <b v="0"/>
    <n v="7"/>
    <b v="0"/>
    <s v="technology/web"/>
    <n v="20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n v="1418761759"/>
    <b v="0"/>
    <n v="8"/>
    <b v="0"/>
    <s v="technology/web"/>
    <n v="12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n v="1452023096"/>
    <b v="0"/>
    <n v="9"/>
    <b v="0"/>
    <s v="food/food trucks"/>
    <n v="5"/>
    <n v="22.33"/>
    <x v="7"/>
    <s v="food trucks"/>
    <x v="2401"/>
    <d v="2016-03-05T19:44:56"/>
    <x v="2"/>
  </r>
  <r>
    <n v="2402"/>
    <s v="Cupcake Truck Unite"/>
    <s v="Small town, delicious treats, and a mobile truck"/>
    <n v="38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n v="1454188258"/>
    <b v="0"/>
    <n v="12"/>
    <b v="0"/>
    <s v="food/food trucks"/>
    <n v="5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n v="1471096975"/>
    <b v="0"/>
    <n v="20"/>
    <b v="0"/>
    <s v="food/food trucks"/>
    <n v="30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n v="1418179190"/>
    <b v="0"/>
    <n v="16"/>
    <b v="0"/>
    <s v="food/food trucks"/>
    <n v="36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n v="1426772928"/>
    <b v="0"/>
    <n v="33"/>
    <b v="0"/>
    <s v="food/food trucks"/>
    <n v="148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n v="1437339675"/>
    <b v="0"/>
    <n v="6"/>
    <b v="0"/>
    <s v="food/food trucks"/>
    <n v="1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n v="1437932082"/>
    <b v="0"/>
    <n v="3"/>
    <b v="0"/>
    <s v="food/food trucks"/>
    <n v="4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n v="1436805660"/>
    <b v="0"/>
    <n v="13"/>
    <b v="0"/>
    <s v="food/food trucks"/>
    <n v="1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n v="1466023346"/>
    <b v="0"/>
    <n v="6"/>
    <b v="0"/>
    <s v="food/food trucks"/>
    <n v="9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35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n v="1410396095"/>
    <b v="0"/>
    <n v="36"/>
    <b v="0"/>
    <s v="food/food trucks"/>
    <n v="71"/>
    <n v="69.47"/>
    <x v="7"/>
    <s v="food trucks"/>
    <x v="2420"/>
    <d v="2014-11-10T01:41:35"/>
    <x v="3"/>
  </r>
  <r>
    <n v="2421"/>
    <s v="hot dog cart"/>
    <s v="help me start Merrill's first hot dog cart in this empty lot"/>
    <n v="35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3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3500"/>
    <n v="310"/>
    <x v="2"/>
    <s v="US"/>
    <s v="USD"/>
    <n v="1414445108"/>
    <n v="1411853108"/>
    <b v="0"/>
    <n v="9"/>
    <b v="0"/>
    <s v="food/food trucks"/>
    <n v="9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n v="1483131966"/>
    <b v="0"/>
    <n v="4"/>
    <b v="0"/>
    <s v="food/food trucks"/>
    <n v="57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35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n v="1441435186"/>
    <b v="0"/>
    <n v="4"/>
    <b v="0"/>
    <s v="food/food trucks"/>
    <n v="35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s v="food/small batch"/>
    <n v="231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s v="food/small batch"/>
    <n v="864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s v="food/small batch"/>
    <n v="1157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s v="food/small batch"/>
    <n v="93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s v="food/small batch"/>
    <n v="247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s v="food/small batch"/>
    <n v="240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s v="food/small batch"/>
    <n v="305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s v="food/small batch"/>
    <n v="12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s v="food/small batch"/>
    <n v="309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s v="food/small batch"/>
    <n v="435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s v="food/small batch"/>
    <n v="330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s v="food/small batch"/>
    <n v="133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s v="food/small batch"/>
    <n v="1008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s v="food/small batch"/>
    <n v="16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s v="food/small batch"/>
    <n v="78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s v="food/small batch"/>
    <n v="67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s v="food/small batch"/>
    <n v="157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s v="food/small batch"/>
    <n v="876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s v="food/small batch"/>
    <n v="245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s v="music/indie rock"/>
    <n v="222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s v="music/indie rock"/>
    <n v="95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s v="music/indie rock"/>
    <n v="6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s v="music/indie rock"/>
    <n v="36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s v="music/indie rock"/>
    <n v="71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s v="music/indie rock"/>
    <n v="34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s v="music/indie rock"/>
    <n v="61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s v="music/indie rock"/>
    <n v="39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s v="music/indie rock"/>
    <n v="29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s v="music/indie rock"/>
    <n v="1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s v="music/indie rock"/>
    <n v="291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s v="music/indie rock"/>
    <n v="57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s v="music/indie rock"/>
    <n v="143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s v="music/indie rock"/>
    <n v="7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s v="music/indie rock"/>
    <n v="96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s v="music/indie rock"/>
    <n v="37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s v="music/indie rock"/>
    <n v="291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s v="music/indie rock"/>
    <n v="11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s v="music/indie rock"/>
    <n v="57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s v="music/indie rock"/>
    <n v="129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s v="music/indie rock"/>
    <n v="2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s v="music/indie rock"/>
    <n v="36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s v="music/indie rock"/>
    <n v="59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s v="music/indie rock"/>
    <n v="43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s v="music/indie rock"/>
    <n v="91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s v="music/indie rock"/>
    <n v="17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s v="music/indie rock"/>
    <n v="15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s v="music/indie rock"/>
    <n v="735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s v="music/indie rock"/>
    <n v="43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s v="music/indie rock"/>
    <n v="55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s v="music/indie rock"/>
    <n v="17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s v="music/indie rock"/>
    <n v="129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s v="music/indie rock"/>
    <n v="31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s v="music/indie rock"/>
    <n v="238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s v="music/indie rock"/>
    <n v="20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n v="1440787104"/>
    <b v="0"/>
    <n v="7"/>
    <b v="0"/>
    <s v="food/restaurants"/>
    <n v="8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n v="1407440918"/>
    <b v="0"/>
    <n v="5"/>
    <b v="0"/>
    <s v="food/restaurants"/>
    <n v="3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3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n v="1424719549"/>
    <b v="0"/>
    <n v="28"/>
    <b v="0"/>
    <s v="food/restaurants"/>
    <n v="3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n v="1426463772"/>
    <b v="0"/>
    <n v="2"/>
    <b v="0"/>
    <s v="food/restaurants"/>
    <n v="2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n v="1407057677"/>
    <b v="0"/>
    <n v="4"/>
    <b v="0"/>
    <s v="food/restaurants"/>
    <n v="6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n v="1422043753"/>
    <b v="0"/>
    <n v="12"/>
    <b v="0"/>
    <s v="food/restaurants"/>
    <n v="28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n v="1424200530"/>
    <b v="0"/>
    <n v="33"/>
    <b v="0"/>
    <s v="food/restaurants"/>
    <n v="54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n v="1403149404"/>
    <b v="0"/>
    <n v="4"/>
    <b v="0"/>
    <s v="food/restaurants"/>
    <n v="2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s v="music/classical music"/>
    <n v="418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s v="music/classical music"/>
    <n v="153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s v="music/classical music"/>
    <n v="43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s v="music/classical music"/>
    <n v="234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s v="music/classical music"/>
    <n v="247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s v="music/classical music"/>
    <n v="13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s v="music/classical music"/>
    <n v="126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s v="music/classical music"/>
    <n v="134"/>
    <n v="52.96"/>
    <x v="4"/>
    <s v="classical music"/>
    <x v="2528"/>
    <d v="2015-08-20T11:00:00"/>
    <x v="0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s v="music/classical music"/>
    <n v="196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s v="music/classical music"/>
    <n v="203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s v="music/classical music"/>
    <n v="141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s v="music/classical music"/>
    <n v="158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s v="music/classical music"/>
    <n v="259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s v="music/classical music"/>
    <n v="66"/>
    <n v="150"/>
    <x v="4"/>
    <s v="classical music"/>
    <x v="2534"/>
    <d v="2010-01-01T06:00:00"/>
    <x v="8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s v="music/classical music"/>
    <n v="649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s v="music/classical music"/>
    <n v="35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s v="music/classical music"/>
    <n v="656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s v="music/classical music"/>
    <n v="334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s v="music/classical music"/>
    <n v="86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s v="music/classical music"/>
    <n v="125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s v="music/classical music"/>
    <n v="2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s v="music/classical music"/>
    <n v="13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s v="music/classical music"/>
    <n v="168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s v="music/classical music"/>
    <n v="130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s v="music/classical music"/>
    <n v="130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s v="music/classical music"/>
    <n v="2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s v="music/classical music"/>
    <n v="204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s v="music/classical music"/>
    <n v="54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s v="music/classical music"/>
    <n v="219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s v="music/classical music"/>
    <n v="126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s v="music/classical music"/>
    <n v="78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s v="music/classical music"/>
    <n v="72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s v="music/classical music"/>
    <n v="2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s v="music/classical music"/>
    <n v="36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s v="music/classical music"/>
    <n v="45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s v="music/classical music"/>
    <n v="30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n v="1471005339"/>
    <b v="0"/>
    <n v="3"/>
    <b v="0"/>
    <s v="food/food trucks"/>
    <n v="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n v="1457710589"/>
    <b v="0"/>
    <n v="1"/>
    <b v="0"/>
    <s v="food/food trucks"/>
    <n v="3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n v="1427231138"/>
    <b v="0"/>
    <n v="2"/>
    <b v="0"/>
    <s v="food/food trucks"/>
    <n v="4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n v="1470153594"/>
    <b v="0"/>
    <n v="1"/>
    <b v="0"/>
    <s v="food/food trucks"/>
    <n v="2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n v="1439865112"/>
    <b v="0"/>
    <n v="2"/>
    <b v="0"/>
    <s v="food/food trucks"/>
    <n v="5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s v="food/food trucks"/>
    <n v="2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n v="1458461521"/>
    <b v="0"/>
    <n v="4"/>
    <b v="0"/>
    <s v="food/food trucks"/>
    <n v="8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n v="1405626903"/>
    <b v="0"/>
    <n v="12"/>
    <b v="0"/>
    <s v="food/food trucks"/>
    <n v="9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n v="1429170603"/>
    <b v="0"/>
    <n v="2"/>
    <b v="0"/>
    <s v="food/food trucks"/>
    <n v="2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48.18"/>
    <x v="7"/>
    <s v="food trucks"/>
    <x v="2581"/>
    <d v="2015-11-16T16:04:58"/>
    <x v="0"/>
  </r>
  <r>
    <n v="2582"/>
    <s v="Drunken Wings"/>
    <s v="The place where chicken meets liquor for the first time!"/>
    <n v="3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s v="food/food trucks"/>
    <n v="2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n v="1448899953"/>
    <b v="0"/>
    <n v="6"/>
    <b v="0"/>
    <s v="food/food trucks"/>
    <n v="41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n v="1423325626"/>
    <b v="0"/>
    <n v="8"/>
    <b v="0"/>
    <s v="food/food trucks"/>
    <n v="8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n v="1452721524"/>
    <b v="0"/>
    <n v="2"/>
    <b v="0"/>
    <s v="food/food trucks"/>
    <n v="1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s v="food/food trucks"/>
    <n v="2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3000"/>
    <n v="1825"/>
    <x v="2"/>
    <s v="US"/>
    <s v="USD"/>
    <n v="1487915500"/>
    <n v="1485323500"/>
    <b v="0"/>
    <n v="19"/>
    <b v="0"/>
    <s v="food/food trucks"/>
    <n v="61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n v="1404835009"/>
    <b v="0"/>
    <n v="27"/>
    <b v="0"/>
    <s v="food/food trucks"/>
    <n v="275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n v="1463731917"/>
    <b v="0"/>
    <n v="7"/>
    <b v="0"/>
    <s v="food/food trucks"/>
    <n v="3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n v="1403201147"/>
    <b v="0"/>
    <n v="5"/>
    <b v="0"/>
    <s v="food/food trucks"/>
    <n v="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n v="1453757800"/>
    <b v="0"/>
    <n v="30"/>
    <b v="0"/>
    <s v="food/food trucks"/>
    <n v="116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s v="technology/space exploration"/>
    <n v="110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s v="technology/space exploration"/>
    <n v="1304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s v="technology/space exploration"/>
    <n v="5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s v="technology/space exploration"/>
    <n v="695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s v="technology/space exploration"/>
    <n v="3581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s v="technology/space exploration"/>
    <n v="404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s v="technology/space exploration"/>
    <n v="1087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s v="technology/space exploration"/>
    <n v="597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s v="technology/space exploration"/>
    <n v="354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s v="technology/space exploration"/>
    <n v="1072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s v="technology/space exploration"/>
    <n v="10232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s v="technology/space exploration"/>
    <n v="573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s v="technology/space exploration"/>
    <n v="253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s v="technology/space exploration"/>
    <n v="357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s v="technology/space exploration"/>
    <n v="113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s v="technology/space exploration"/>
    <n v="954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s v="technology/space exploration"/>
    <n v="146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s v="technology/space exploration"/>
    <n v="527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s v="technology/space exploration"/>
    <n v="63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s v="technology/space exploration"/>
    <n v="3112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s v="technology/space exploration"/>
    <n v="729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s v="technology/space exploration"/>
    <n v="66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s v="technology/space exploration"/>
    <n v="76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s v="technology/space exploration"/>
    <n v="3678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s v="technology/space exploration"/>
    <n v="48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s v="technology/space exploration"/>
    <n v="93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s v="technology/space exploration"/>
    <n v="32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s v="technology/space exploration"/>
    <n v="213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s v="technology/space exploration"/>
    <n v="105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s v="technology/space exploration"/>
    <n v="764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s v="technology/space exploration"/>
    <n v="49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s v="technology/space exploration"/>
    <n v="591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s v="technology/space exploration"/>
    <n v="33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s v="technology/space exploration"/>
    <n v="383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s v="technology/space exploration"/>
    <n v="62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s v="technology/space exploration"/>
    <n v="28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s v="technology/space exploration"/>
    <n v="1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n v="1479218315"/>
    <b v="1"/>
    <n v="1501"/>
    <b v="0"/>
    <s v="technology/space exploration"/>
    <n v="11187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n v="1486580435"/>
    <b v="1"/>
    <n v="52"/>
    <b v="0"/>
    <s v="technology/space exploration"/>
    <n v="68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n v="1412885603"/>
    <b v="1"/>
    <n v="23"/>
    <b v="0"/>
    <s v="technology/space exploration"/>
    <n v="70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n v="1439191869"/>
    <b v="1"/>
    <n v="535"/>
    <b v="0"/>
    <s v="technology/space exploration"/>
    <n v="1403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n v="1454951360"/>
    <b v="0"/>
    <n v="6"/>
    <b v="0"/>
    <s v="technology/space exploration"/>
    <n v="4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3000"/>
    <n v="124"/>
    <x v="1"/>
    <s v="US"/>
    <s v="USD"/>
    <n v="1454370941"/>
    <n v="1449186941"/>
    <b v="0"/>
    <n v="3"/>
    <b v="0"/>
    <s v="technology/space exploration"/>
    <n v="4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n v="1479740343"/>
    <b v="0"/>
    <n v="5"/>
    <b v="0"/>
    <s v="technology/space exploration"/>
    <n v="12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n v="1447960809"/>
    <b v="0"/>
    <n v="17"/>
    <b v="0"/>
    <s v="technology/space exploration"/>
    <n v="174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n v="1415591325"/>
    <b v="0"/>
    <n v="11"/>
    <b v="0"/>
    <s v="technology/space exploration"/>
    <n v="30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n v="1399909127"/>
    <b v="0"/>
    <n v="70"/>
    <b v="0"/>
    <s v="technology/space exploration"/>
    <n v="196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n v="1424442326"/>
    <b v="0"/>
    <n v="6"/>
    <b v="0"/>
    <s v="technology/space exploration"/>
    <n v="2"/>
    <n v="8.5"/>
    <x v="2"/>
    <s v="space exploration"/>
    <x v="2654"/>
    <d v="2015-04-21T13:25:26"/>
    <x v="0"/>
  </r>
  <r>
    <n v="2655"/>
    <s v="Balloons (Canceled)"/>
    <s v="Thank you for your support!"/>
    <n v="3000"/>
    <n v="3155"/>
    <x v="1"/>
    <s v="US"/>
    <s v="USD"/>
    <n v="1455048000"/>
    <n v="1452631647"/>
    <b v="0"/>
    <n v="43"/>
    <b v="0"/>
    <s v="technology/space exploration"/>
    <n v="105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n v="1485966688"/>
    <b v="0"/>
    <n v="152"/>
    <b v="0"/>
    <s v="technology/space exploration"/>
    <n v="572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n v="1467325053"/>
    <b v="0"/>
    <n v="59"/>
    <b v="0"/>
    <s v="technology/space exploration"/>
    <n v="187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n v="1467321194"/>
    <b v="0"/>
    <n v="4"/>
    <b v="0"/>
    <s v="technology/space exploration"/>
    <n v="3"/>
    <n v="22.75"/>
    <x v="2"/>
    <s v="space exploration"/>
    <x v="2658"/>
    <d v="2016-07-30T21:13:14"/>
    <x v="2"/>
  </r>
  <r>
    <n v="2659"/>
    <s v="test (Canceled)"/>
    <s v="test"/>
    <n v="3000"/>
    <n v="1333"/>
    <x v="1"/>
    <s v="US"/>
    <s v="USD"/>
    <n v="1429321210"/>
    <n v="1426729210"/>
    <b v="0"/>
    <n v="10"/>
    <b v="0"/>
    <s v="technology/space exploration"/>
    <n v="44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s v="technology/makerspaces"/>
    <n v="172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s v="technology/makerspaces"/>
    <n v="712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s v="technology/makerspaces"/>
    <n v="697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s v="technology/makerspaces"/>
    <n v="6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s v="technology/makerspaces"/>
    <n v="144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s v="technology/makerspaces"/>
    <n v="531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s v="technology/makerspaces"/>
    <n v="55"/>
    <n v="92.22"/>
    <x v="2"/>
    <s v="makerspaces"/>
    <x v="2667"/>
    <d v="2016-02-10T22:13:36"/>
    <x v="2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s v="technology/makerspaces"/>
    <n v="57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s v="technology/makerspaces"/>
    <n v="33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n v="1404174580"/>
    <b v="1"/>
    <n v="60"/>
    <b v="0"/>
    <s v="technology/makerspaces"/>
    <n v="83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n v="1416419916"/>
    <b v="1"/>
    <n v="84"/>
    <b v="0"/>
    <s v="technology/makerspaces"/>
    <n v="95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n v="1412081999"/>
    <b v="1"/>
    <n v="66"/>
    <b v="0"/>
    <s v="technology/makerspaces"/>
    <n v="36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n v="1465398670"/>
    <b v="1"/>
    <n v="171"/>
    <b v="0"/>
    <s v="technology/makerspaces"/>
    <n v="73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n v="1413059689"/>
    <b v="1"/>
    <n v="29"/>
    <b v="0"/>
    <s v="technology/makerspaces"/>
    <n v="63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n v="1461337174"/>
    <b v="0"/>
    <n v="9"/>
    <b v="0"/>
    <s v="technology/makerspaces"/>
    <n v="35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n v="1401756143"/>
    <b v="0"/>
    <n v="27"/>
    <b v="0"/>
    <s v="technology/makerspaces"/>
    <n v="114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n v="1440529765"/>
    <b v="0"/>
    <n v="2"/>
    <b v="0"/>
    <s v="technology/makerspaces"/>
    <n v="37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79"/>
    <d v="2015-02-28T00:01:34"/>
    <x v="0"/>
  </r>
  <r>
    <n v="2680"/>
    <s v="iHeart Pillow"/>
    <s v="iHeartPillow, Connecting loved ones"/>
    <n v="3000"/>
    <n v="276"/>
    <x v="2"/>
    <s v="ES"/>
    <s v="EUR"/>
    <n v="1459915491"/>
    <n v="1457327091"/>
    <b v="0"/>
    <n v="4"/>
    <b v="0"/>
    <s v="technology/makerspaces"/>
    <n v="9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n v="1402867750"/>
    <b v="0"/>
    <n v="2"/>
    <b v="0"/>
    <s v="food/food trucks"/>
    <n v="2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n v="1413838540"/>
    <b v="0"/>
    <n v="20"/>
    <b v="0"/>
    <s v="food/food trucks"/>
    <n v="5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n v="1404165425"/>
    <b v="0"/>
    <n v="4"/>
    <b v="0"/>
    <s v="food/food trucks"/>
    <n v="27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3000"/>
    <n v="74"/>
    <x v="2"/>
    <s v="US"/>
    <s v="USD"/>
    <n v="1424746800"/>
    <n v="1422067870"/>
    <b v="0"/>
    <n v="14"/>
    <b v="0"/>
    <s v="food/food trucks"/>
    <n v="2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n v="1429410676"/>
    <b v="0"/>
    <n v="118"/>
    <b v="0"/>
    <s v="food/food trucks"/>
    <n v="286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3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n v="1423801318"/>
    <b v="0"/>
    <n v="3"/>
    <b v="0"/>
    <s v="food/food trucks"/>
    <n v="2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n v="1416600960"/>
    <b v="0"/>
    <n v="38"/>
    <b v="0"/>
    <s v="food/food trucks"/>
    <n v="113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n v="1435876423"/>
    <b v="0"/>
    <n v="52"/>
    <b v="0"/>
    <s v="food/food trucks"/>
    <n v="202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n v="1408481972"/>
    <b v="0"/>
    <n v="4"/>
    <b v="0"/>
    <s v="food/food trucks"/>
    <n v="2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s v="theater/spaces"/>
    <n v="52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s v="theater/spaces"/>
    <n v="115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s v="theater/spaces"/>
    <n v="1383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s v="theater/spaces"/>
    <n v="38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s v="theater/spaces"/>
    <n v="58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s v="theater/spaces"/>
    <n v="1310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s v="theater/spaces"/>
    <n v="936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s v="theater/spaces"/>
    <n v="1555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s v="theater/spaces"/>
    <n v="1693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s v="theater/spaces"/>
    <n v="3078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s v="theater/spaces"/>
    <n v="13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s v="theater/spaces"/>
    <n v="24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s v="theater/spaces"/>
    <n v="511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s v="theater/spaces"/>
    <n v="970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s v="theater/spaces"/>
    <n v="1058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s v="theater/spaces"/>
    <n v="40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s v="theater/spaces"/>
    <n v="1001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s v="theater/spaces"/>
    <n v="622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s v="theater/spaces"/>
    <n v="218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s v="theater/spaces"/>
    <n v="984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s v="technology/hardware"/>
    <n v="366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s v="technology/hardware"/>
    <n v="421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s v="technology/hardware"/>
    <n v="56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s v="technology/hardware"/>
    <n v="244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s v="technology/hardware"/>
    <n v="1927"/>
    <n v="511.65"/>
    <x v="2"/>
    <s v="hardware"/>
    <x v="2725"/>
    <d v="2017-03-01T17:52:15"/>
    <x v="1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s v="technology/hardware"/>
    <n v="3525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s v="technology/hardware"/>
    <n v="1644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s v="technology/hardware"/>
    <n v="1009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s v="technology/hardware"/>
    <n v="261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s v="technology/hardware"/>
    <n v="1533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s v="technology/hardware"/>
    <n v="1043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s v="technology/hardware"/>
    <n v="473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s v="technology/hardware"/>
    <n v="1792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s v="technology/hardware"/>
    <n v="75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s v="technology/hardware"/>
    <n v="245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s v="technology/hardware"/>
    <n v="328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s v="technology/hardware"/>
    <n v="2465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s v="technology/hardware"/>
    <n v="2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s v="technology/hardware"/>
    <n v="146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s v="technology/hardware"/>
    <n v="11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29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n v="1335892587"/>
    <b v="0"/>
    <n v="18"/>
    <b v="0"/>
    <s v="publishing/children's books"/>
    <n v="25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n v="1327886998"/>
    <b v="0"/>
    <n v="22"/>
    <b v="0"/>
    <s v="publishing/children's books"/>
    <n v="29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n v="1337125368"/>
    <b v="0"/>
    <n v="49"/>
    <b v="0"/>
    <s v="publishing/children's books"/>
    <n v="6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n v="1406745911"/>
    <b v="0"/>
    <n v="19"/>
    <b v="0"/>
    <s v="publishing/children's books"/>
    <n v="28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n v="1337095997"/>
    <b v="0"/>
    <n v="4"/>
    <b v="0"/>
    <s v="publishing/children's books"/>
    <n v="5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2800"/>
    <n v="110"/>
    <x v="2"/>
    <s v="US"/>
    <s v="USD"/>
    <n v="1428171037"/>
    <n v="1425582637"/>
    <b v="0"/>
    <n v="2"/>
    <b v="0"/>
    <s v="publishing/children's books"/>
    <n v="4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n v="1320776504"/>
    <b v="0"/>
    <n v="14"/>
    <b v="0"/>
    <s v="publishing/children's books"/>
    <n v="20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n v="1343425023"/>
    <b v="0"/>
    <n v="8"/>
    <b v="0"/>
    <s v="publishing/children's books"/>
    <n v="14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n v="1425927527"/>
    <b v="0"/>
    <n v="15"/>
    <b v="0"/>
    <s v="publishing/children's books"/>
    <n v="9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n v="1386884201"/>
    <b v="0"/>
    <n v="33"/>
    <b v="0"/>
    <s v="publishing/children's books"/>
    <n v="37"/>
    <n v="31.76"/>
    <x v="3"/>
    <s v="children's books"/>
    <x v="2756"/>
    <d v="2014-01-11T21:36:41"/>
    <x v="4"/>
  </r>
  <r>
    <n v="2757"/>
    <s v="C is for Crooked"/>
    <s v="A children's letter book that Lampoons Hillary Clinton"/>
    <n v="28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n v="1474886183"/>
    <b v="0"/>
    <n v="6"/>
    <b v="0"/>
    <s v="publishing/children's books"/>
    <n v="9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n v="1464943666"/>
    <b v="0"/>
    <n v="2"/>
    <b v="0"/>
    <s v="publishing/children's books"/>
    <n v="4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2750"/>
    <n v="90"/>
    <x v="2"/>
    <s v="US"/>
    <s v="USD"/>
    <n v="1369403684"/>
    <n v="1365515684"/>
    <b v="0"/>
    <n v="3"/>
    <b v="0"/>
    <s v="publishing/children's books"/>
    <n v="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n v="1330440323"/>
    <b v="0"/>
    <n v="34"/>
    <b v="0"/>
    <s v="publishing/children's books"/>
    <n v="37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n v="1392569730"/>
    <b v="0"/>
    <n v="33"/>
    <b v="0"/>
    <s v="publishing/children's books"/>
    <n v="77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n v="1360119728"/>
    <b v="0"/>
    <n v="13"/>
    <b v="0"/>
    <s v="publishing/children's books"/>
    <n v="22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n v="1321402754"/>
    <b v="0"/>
    <n v="2"/>
    <b v="0"/>
    <s v="publishing/children's books"/>
    <n v="6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n v="1431414476"/>
    <b v="0"/>
    <n v="36"/>
    <b v="0"/>
    <s v="publishing/children's books"/>
    <n v="65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n v="1406417306"/>
    <b v="0"/>
    <n v="15"/>
    <b v="0"/>
    <s v="publishing/children's books"/>
    <n v="5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25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s v="theater/plays"/>
    <n v="53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s v="theater/plays"/>
    <n v="48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s v="theater/plays"/>
    <n v="46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s v="theater/plays"/>
    <n v="286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s v="theater/plays"/>
    <n v="209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s v="theater/plays"/>
    <n v="48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s v="theater/plays"/>
    <n v="82"/>
    <n v="102.5"/>
    <x v="1"/>
    <s v="plays"/>
    <x v="2788"/>
    <d v="2016-07-29T16:50:43"/>
    <x v="2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s v="theater/plays"/>
    <n v="12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s v="theater/plays"/>
    <n v="126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s v="theater/plays"/>
    <n v="82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s v="theater/plays"/>
    <n v="86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s v="theater/plays"/>
    <n v="442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s v="theater/plays"/>
    <n v="3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s v="theater/plays"/>
    <n v="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s v="theater/plays"/>
    <n v="37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s v="theater/plays"/>
    <n v="328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s v="theater/plays"/>
    <n v="203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s v="theater/plays"/>
    <n v="233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s v="theater/plays"/>
    <n v="5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s v="theater/plays"/>
    <n v="27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s v="theater/plays"/>
    <n v="12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s v="theater/plays"/>
    <n v="512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s v="theater/plays"/>
    <n v="46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s v="theater/plays"/>
    <n v="135"/>
    <n v="44.25"/>
    <x v="1"/>
    <s v="plays"/>
    <x v="2806"/>
    <d v="2015-08-05T11:00:00"/>
    <x v="0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s v="theater/plays"/>
    <n v="252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s v="theater/plays"/>
    <n v="18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s v="theater/plays"/>
    <n v="401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s v="theater/plays"/>
    <n v="227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s v="theater/plays"/>
    <n v="143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s v="theater/plays"/>
    <n v="65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s v="theater/plays"/>
    <n v="24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s v="theater/plays"/>
    <n v="170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s v="theater/plays"/>
    <n v="31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s v="theater/plays"/>
    <n v="424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s v="theater/plays"/>
    <n v="210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s v="theater/plays"/>
    <n v="4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s v="theater/plays"/>
    <n v="24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s v="theater/plays"/>
    <n v="5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s v="theater/plays"/>
    <n v="30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s v="theater/plays"/>
    <n v="124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s v="theater/plays"/>
    <n v="86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s v="theater/plays"/>
    <n v="96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s v="theater/plays"/>
    <n v="38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s v="theater/plays"/>
    <n v="12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s v="theater/plays"/>
    <n v="133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s v="theater/plays"/>
    <n v="117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s v="theater/plays"/>
    <n v="54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s v="theater/plays"/>
    <n v="75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s v="theater/plays"/>
    <n v="1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n v="34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s v="theater/plays"/>
    <n v="96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s v="theater/plays"/>
    <n v="156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n v="1480943180"/>
    <b v="0"/>
    <n v="1"/>
    <b v="0"/>
    <s v="theater/plays"/>
    <n v="1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n v="1428539033"/>
    <b v="0"/>
    <n v="39"/>
    <b v="0"/>
    <s v="theater/plays"/>
    <n v="95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n v="1430321659"/>
    <b v="0"/>
    <n v="3"/>
    <b v="0"/>
    <s v="theater/plays"/>
    <n v="3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n v="1400720703"/>
    <b v="0"/>
    <n v="6"/>
    <b v="0"/>
    <s v="theater/plays"/>
    <n v="4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n v="1429290719"/>
    <b v="0"/>
    <n v="14"/>
    <b v="0"/>
    <s v="theater/plays"/>
    <n v="17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n v="1433897647"/>
    <b v="0"/>
    <n v="6"/>
    <b v="0"/>
    <s v="theater/plays"/>
    <n v="6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n v="1482444295"/>
    <b v="0"/>
    <n v="15"/>
    <b v="0"/>
    <s v="theater/plays"/>
    <n v="30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n v="1439800904"/>
    <b v="0"/>
    <n v="1"/>
    <b v="0"/>
    <s v="theater/plays"/>
    <n v="1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n v="1441894248"/>
    <b v="0"/>
    <n v="3"/>
    <b v="0"/>
    <s v="theater/plays"/>
    <n v="3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n v="1401044229"/>
    <b v="0"/>
    <n v="3"/>
    <b v="0"/>
    <s v="theater/plays"/>
    <n v="2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n v="1473893721"/>
    <b v="0"/>
    <n v="2"/>
    <b v="0"/>
    <s v="theater/plays"/>
    <n v="2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n v="1473105054"/>
    <b v="0"/>
    <n v="60"/>
    <b v="0"/>
    <s v="theater/plays"/>
    <n v="25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n v="1466345681"/>
    <b v="0"/>
    <n v="5"/>
    <b v="0"/>
    <s v="theater/plays"/>
    <n v="7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n v="1397709165"/>
    <b v="0"/>
    <n v="9"/>
    <b v="0"/>
    <s v="theater/plays"/>
    <n v="30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n v="1417455813"/>
    <b v="0"/>
    <n v="13"/>
    <b v="0"/>
    <s v="theater/plays"/>
    <n v="19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25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n v="1477781724"/>
    <b v="0"/>
    <n v="6"/>
    <b v="0"/>
    <s v="theater/plays"/>
    <n v="26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n v="112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n v="1451684437"/>
    <b v="0"/>
    <n v="5"/>
    <b v="0"/>
    <s v="theater/plays"/>
    <n v="76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n v="1415208435"/>
    <b v="0"/>
    <n v="4"/>
    <b v="0"/>
    <s v="theater/plays"/>
    <n v="7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2500"/>
    <n v="130"/>
    <x v="2"/>
    <s v="US"/>
    <s v="USD"/>
    <n v="1426294201"/>
    <n v="1423705801"/>
    <b v="0"/>
    <n v="5"/>
    <b v="0"/>
    <s v="theater/plays"/>
    <n v="5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n v="1406752985"/>
    <b v="0"/>
    <n v="14"/>
    <b v="0"/>
    <s v="theater/plays"/>
    <n v="46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n v="1408381704"/>
    <b v="0"/>
    <n v="17"/>
    <b v="0"/>
    <s v="theater/plays"/>
    <n v="20"/>
    <n v="29.41"/>
    <x v="1"/>
    <s v="plays"/>
    <x v="2892"/>
    <d v="2014-08-25T21:00:00"/>
    <x v="3"/>
  </r>
  <r>
    <n v="2893"/>
    <s v="REDISCOVERING KIA THE PLAY"/>
    <s v="Fundraising for REDISCOVERING KIA THE PLAY"/>
    <n v="25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25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n v="1403356792"/>
    <b v="0"/>
    <n v="4"/>
    <b v="0"/>
    <s v="theater/plays"/>
    <n v="1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n v="1480283321"/>
    <b v="0"/>
    <n v="12"/>
    <b v="0"/>
    <s v="theater/plays"/>
    <n v="25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n v="1441985458"/>
    <b v="0"/>
    <n v="3"/>
    <b v="0"/>
    <s v="theater/plays"/>
    <n v="2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n v="1404970632"/>
    <b v="0"/>
    <n v="7"/>
    <b v="0"/>
    <s v="theater/plays"/>
    <n v="136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n v="1436587218"/>
    <b v="0"/>
    <n v="4"/>
    <b v="0"/>
    <s v="theater/plays"/>
    <n v="2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n v="1414538031"/>
    <b v="0"/>
    <n v="4"/>
    <b v="0"/>
    <s v="theater/plays"/>
    <n v="3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n v="1472001713"/>
    <b v="0"/>
    <n v="17"/>
    <b v="0"/>
    <s v="theater/plays"/>
    <n v="25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n v="1436888066"/>
    <b v="0"/>
    <n v="7"/>
    <b v="0"/>
    <s v="theater/plays"/>
    <n v="23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n v="1431973626"/>
    <b v="0"/>
    <n v="14"/>
    <b v="0"/>
    <s v="theater/plays"/>
    <n v="26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n v="1450235374"/>
    <b v="0"/>
    <n v="26"/>
    <b v="0"/>
    <s v="theater/plays"/>
    <n v="8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n v="1455528790"/>
    <b v="0"/>
    <n v="3"/>
    <b v="0"/>
    <s v="theater/plays"/>
    <n v="24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n v="1398511589"/>
    <b v="0"/>
    <n v="7"/>
    <b v="0"/>
    <s v="theater/plays"/>
    <n v="6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n v="1440826647"/>
    <b v="0"/>
    <n v="9"/>
    <b v="0"/>
    <s v="theater/plays"/>
    <n v="17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n v="1443712007"/>
    <b v="0"/>
    <n v="20"/>
    <b v="0"/>
    <s v="theater/plays"/>
    <n v="5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n v="1404658329"/>
    <b v="0"/>
    <n v="6"/>
    <b v="0"/>
    <s v="theater/plays"/>
    <n v="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s v="theater/musical"/>
    <n v="5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s v="theater/musical"/>
    <n v="2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s v="theater/musical"/>
    <n v="1032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s v="theater/musical"/>
    <n v="1844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s v="theater/musical"/>
    <n v="150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s v="theater/musical"/>
    <n v="94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s v="theater/musical"/>
    <n v="4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s v="theater/musical"/>
    <n v="327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s v="theater/musical"/>
    <n v="404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s v="theater/musical"/>
    <n v="32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s v="theater/musical"/>
    <n v="132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s v="theater/musical"/>
    <n v="105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s v="theater/musical"/>
    <n v="112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s v="theater/musical"/>
    <n v="147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s v="theater/musical"/>
    <n v="53"/>
    <n v="37.65"/>
    <x v="1"/>
    <s v="musical"/>
    <x v="2936"/>
    <d v="2014-10-13T04:59:00"/>
    <x v="3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s v="theater/musical"/>
    <n v="8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s v="theater/musical"/>
    <n v="169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s v="theater/musical"/>
    <n v="34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s v="theater/musical"/>
    <n v="114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n v="1448565459"/>
    <b v="0"/>
    <n v="202"/>
    <b v="0"/>
    <s v="theater/spaces"/>
    <n v="1776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n v="1431122198"/>
    <b v="0"/>
    <n v="1"/>
    <b v="0"/>
    <s v="theater/spaces"/>
    <n v="4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n v="1475760567"/>
    <b v="0"/>
    <n v="13"/>
    <b v="0"/>
    <s v="theater/spaces"/>
    <n v="48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n v="1445370317"/>
    <b v="0"/>
    <n v="2"/>
    <b v="0"/>
    <s v="theater/spaces"/>
    <n v="1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n v="1408648573"/>
    <b v="0"/>
    <n v="58"/>
    <b v="0"/>
    <s v="theater/spaces"/>
    <n v="50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n v="1473957239"/>
    <b v="0"/>
    <n v="8"/>
    <b v="0"/>
    <s v="theater/spaces"/>
    <n v="73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n v="1441738821"/>
    <b v="0"/>
    <n v="3"/>
    <b v="0"/>
    <s v="theater/spaces"/>
    <n v="28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n v="1431884849"/>
    <b v="0"/>
    <n v="11"/>
    <b v="0"/>
    <s v="theater/spaces"/>
    <n v="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n v="1459810850"/>
    <b v="0"/>
    <n v="20"/>
    <b v="0"/>
    <s v="theater/spaces"/>
    <n v="60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n v="1422317772"/>
    <b v="0"/>
    <n v="3"/>
    <b v="0"/>
    <s v="theater/spaces"/>
    <n v="13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s v="theater/plays"/>
    <n v="26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s v="theater/plays"/>
    <n v="5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s v="theater/plays"/>
    <n v="509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s v="theater/plays"/>
    <n v="240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s v="theater/plays"/>
    <n v="78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s v="theater/plays"/>
    <n v="541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s v="theater/plays"/>
    <n v="271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s v="theater/plays"/>
    <n v="185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s v="theater/plays"/>
    <n v="81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s v="theater/plays"/>
    <n v="318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s v="theater/plays"/>
    <n v="16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s v="theater/plays"/>
    <n v="437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s v="theater/plays"/>
    <n v="255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s v="theater/plays"/>
    <n v="401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s v="theater/plays"/>
    <n v="170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s v="theater/plays"/>
    <n v="4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s v="theater/plays"/>
    <n v="254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s v="theater/plays"/>
    <n v="164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s v="theater/spaces"/>
    <n v="258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s v="theater/spaces"/>
    <n v="255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s v="theater/spaces"/>
    <n v="8499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s v="theater/spaces"/>
    <n v="1254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s v="theater/spaces"/>
    <n v="608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s v="theater/spaces"/>
    <n v="127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s v="theater/spaces"/>
    <n v="138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s v="theater/spaces"/>
    <n v="50"/>
    <n v="35.71"/>
    <x v="1"/>
    <s v="spaces"/>
    <x v="2988"/>
    <d v="2016-06-20T08:41:21"/>
    <x v="2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s v="theater/spaces"/>
    <n v="1765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s v="theater/spaces"/>
    <n v="5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s v="theater/spaces"/>
    <n v="439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s v="theater/spaces"/>
    <n v="157"/>
    <n v="48.98"/>
    <x v="1"/>
    <s v="spaces"/>
    <x v="2992"/>
    <d v="2016-10-09T18:25:10"/>
    <x v="2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s v="theater/spaces"/>
    <n v="5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s v="theater/spaces"/>
    <n v="69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s v="theater/spaces"/>
    <n v="787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s v="theater/spaces"/>
    <n v="3009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s v="theater/spaces"/>
    <n v="519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s v="theater/spaces"/>
    <n v="2576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s v="theater/spaces"/>
    <n v="80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s v="theater/spaces"/>
    <n v="25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s v="theater/spaces"/>
    <n v="1150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s v="theater/spaces"/>
    <n v="380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s v="theater/spaces"/>
    <n v="152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s v="theater/spaces"/>
    <n v="2256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s v="theater/spaces"/>
    <n v="639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s v="theater/spaces"/>
    <n v="431"/>
    <n v="88.87"/>
    <x v="1"/>
    <s v="spaces"/>
    <x v="3006"/>
    <d v="2014-12-14T18:09:51"/>
    <x v="3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s v="theater/spaces"/>
    <n v="5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s v="theater/spaces"/>
    <n v="152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s v="theater/spaces"/>
    <n v="1497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n v="119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s v="theater/spaces"/>
    <n v="19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s v="theater/spaces"/>
    <n v="234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s v="theater/spaces"/>
    <n v="785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s v="theater/spaces"/>
    <n v="1414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s v="theater/spaces"/>
    <n v="175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s v="theater/spaces"/>
    <n v="436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s v="theater/spaces"/>
    <n v="1164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s v="theater/spaces"/>
    <n v="212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s v="theater/spaces"/>
    <n v="909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s v="theater/spaces"/>
    <n v="352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s v="theater/spaces"/>
    <n v="261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s v="theater/spaces"/>
    <n v="504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s v="theater/spaces"/>
    <n v="36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s v="theater/spaces"/>
    <n v="61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s v="theater/spaces"/>
    <n v="378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s v="theater/spaces"/>
    <n v="65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s v="theater/spaces"/>
    <n v="2629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s v="theater/spaces"/>
    <n v="420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s v="theater/spaces"/>
    <n v="1645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s v="theater/spaces"/>
    <n v="93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s v="theater/spaces"/>
    <n v="75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s v="theater/spaces"/>
    <n v="64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s v="theater/spaces"/>
    <n v="220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s v="theater/spaces"/>
    <n v="5627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s v="theater/spaces"/>
    <n v="1360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s v="theater/spaces"/>
    <n v="1584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s v="theater/spaces"/>
    <n v="5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s v="theater/spaces"/>
    <n v="50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s v="theater/spaces"/>
    <n v="1087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s v="theater/spaces"/>
    <n v="161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s v="theater/spaces"/>
    <n v="459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s v="theater/spaces"/>
    <n v="96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s v="theater/spaces"/>
    <n v="825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s v="theater/spaces"/>
    <n v="656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s v="theater/spaces"/>
    <n v="265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s v="theater/spaces"/>
    <n v="754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s v="theater/spaces"/>
    <n v="37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s v="theater/spaces"/>
    <n v="41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s v="theater/spaces"/>
    <n v="200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s v="theater/spaces"/>
    <n v="32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n v="1483955945"/>
    <b v="1"/>
    <n v="35"/>
    <b v="0"/>
    <s v="theater/spaces"/>
    <n v="41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n v="1430237094"/>
    <b v="0"/>
    <n v="2"/>
    <b v="0"/>
    <s v="theater/spaces"/>
    <n v="4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n v="1407781013"/>
    <b v="0"/>
    <n v="3"/>
    <b v="0"/>
    <s v="theater/spaces"/>
    <n v="2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n v="1404944846"/>
    <b v="0"/>
    <n v="11"/>
    <b v="0"/>
    <s v="theater/spaces"/>
    <n v="2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n v="1440830134"/>
    <b v="0"/>
    <n v="6"/>
    <b v="0"/>
    <s v="theater/spaces"/>
    <n v="17"/>
    <n v="55.83"/>
    <x v="1"/>
    <s v="spaces"/>
    <x v="3060"/>
    <d v="2015-09-28T06:35:34"/>
    <x v="0"/>
  </r>
  <r>
    <n v="3061"/>
    <s v="Help Save Parkway Cinemas!"/>
    <s v="Save a historic Local theater."/>
    <n v="2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n v="1441111892"/>
    <b v="0"/>
    <n v="67"/>
    <b v="0"/>
    <s v="theater/spaces"/>
    <n v="334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2000"/>
    <n v="587"/>
    <x v="2"/>
    <s v="US"/>
    <s v="USD"/>
    <n v="1477174138"/>
    <n v="1474150138"/>
    <b v="0"/>
    <n v="23"/>
    <b v="0"/>
    <s v="theater/spaces"/>
    <n v="29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n v="1445483246"/>
    <b v="0"/>
    <n v="72"/>
    <b v="0"/>
    <s v="theater/spaces"/>
    <n v="424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n v="1465536537"/>
    <b v="0"/>
    <n v="15"/>
    <b v="0"/>
    <s v="theater/spaces"/>
    <n v="2098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n v="1479317769"/>
    <b v="0"/>
    <n v="16"/>
    <b v="0"/>
    <s v="theater/spaces"/>
    <n v="17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n v="1428082481"/>
    <b v="0"/>
    <n v="117"/>
    <b v="0"/>
    <s v="theater/spaces"/>
    <n v="359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n v="1429287900"/>
    <b v="0"/>
    <n v="7"/>
    <b v="0"/>
    <s v="theater/spaces"/>
    <n v="32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n v="1455025359"/>
    <b v="0"/>
    <n v="3"/>
    <b v="0"/>
    <s v="theater/spaces"/>
    <n v="1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n v="1467253640"/>
    <b v="0"/>
    <n v="20"/>
    <b v="0"/>
    <s v="theater/spaces"/>
    <n v="65"/>
    <n v="64.8"/>
    <x v="1"/>
    <s v="spaces"/>
    <x v="3075"/>
    <d v="2016-08-19T02:27:20"/>
    <x v="2"/>
  </r>
  <r>
    <n v="3076"/>
    <s v="10,000 Hours"/>
    <s v="Helping female comedians get in their 10,000 Hours of practice!"/>
    <n v="2000"/>
    <n v="1506"/>
    <x v="2"/>
    <s v="US"/>
    <s v="USD"/>
    <n v="1444405123"/>
    <n v="1439221123"/>
    <b v="0"/>
    <n v="50"/>
    <b v="0"/>
    <s v="theater/spaces"/>
    <n v="7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n v="1422328795"/>
    <b v="0"/>
    <n v="3"/>
    <b v="0"/>
    <s v="theater/spaces"/>
    <n v="4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n v="1424452035"/>
    <b v="0"/>
    <n v="27"/>
    <b v="0"/>
    <s v="theater/spaces"/>
    <n v="56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n v="1414456844"/>
    <b v="0"/>
    <n v="7"/>
    <b v="0"/>
    <s v="theater/spaces"/>
    <n v="19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n v="1440130891"/>
    <b v="0"/>
    <n v="5"/>
    <b v="0"/>
    <s v="theater/spaces"/>
    <n v="105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n v="1406986278"/>
    <b v="0"/>
    <n v="3"/>
    <b v="0"/>
    <s v="theater/spaces"/>
    <n v="3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n v="1428340931"/>
    <b v="0"/>
    <n v="6"/>
    <b v="0"/>
    <s v="theater/spaces"/>
    <n v="24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n v="1440969159"/>
    <b v="0"/>
    <n v="9"/>
    <b v="0"/>
    <s v="theater/spaces"/>
    <n v="31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n v="1434643559"/>
    <b v="0"/>
    <n v="3"/>
    <b v="0"/>
    <s v="theater/spaces"/>
    <n v="3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n v="1465304483"/>
    <b v="0"/>
    <n v="45"/>
    <b v="0"/>
    <s v="theater/spaces"/>
    <n v="29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n v="1425325145"/>
    <b v="0"/>
    <n v="9"/>
    <b v="0"/>
    <s v="theater/spaces"/>
    <n v="57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n v="1468622743"/>
    <b v="0"/>
    <n v="9"/>
    <b v="0"/>
    <s v="theater/spaces"/>
    <n v="40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n v="1441723912"/>
    <b v="0"/>
    <n v="21"/>
    <b v="0"/>
    <s v="theater/spaces"/>
    <n v="59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n v="1398980941"/>
    <b v="0"/>
    <n v="17"/>
    <b v="0"/>
    <s v="theater/spaces"/>
    <n v="46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n v="1464827780"/>
    <b v="0"/>
    <n v="1"/>
    <b v="0"/>
    <s v="theater/spaces"/>
    <n v="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n v="1429559326"/>
    <b v="0"/>
    <n v="14"/>
    <b v="0"/>
    <s v="theater/spaces"/>
    <n v="40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n v="1474027501"/>
    <b v="0"/>
    <n v="42"/>
    <b v="0"/>
    <s v="theater/spaces"/>
    <n v="86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n v="1450724449"/>
    <b v="0"/>
    <n v="27"/>
    <b v="0"/>
    <s v="theater/spaces"/>
    <n v="88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n v="1411224975"/>
    <b v="0"/>
    <n v="13"/>
    <b v="0"/>
    <s v="theater/spaces"/>
    <n v="91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n v="1434445937"/>
    <b v="0"/>
    <n v="12"/>
    <b v="0"/>
    <s v="theater/spaces"/>
    <n v="15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n v="1467619818"/>
    <b v="0"/>
    <n v="90"/>
    <b v="0"/>
    <s v="theater/spaces"/>
    <n v="313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n v="1420235311"/>
    <b v="0"/>
    <n v="5"/>
    <b v="0"/>
    <s v="theater/spaces"/>
    <n v="59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n v="1408986916"/>
    <b v="0"/>
    <n v="31"/>
    <b v="0"/>
    <s v="theater/spaces"/>
    <n v="124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s v="theater/spaces"/>
    <n v="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n v="1430767951"/>
    <b v="0"/>
    <n v="29"/>
    <b v="0"/>
    <s v="theater/spaces"/>
    <n v="395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2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n v="1406170810"/>
    <b v="0"/>
    <n v="114"/>
    <b v="0"/>
    <s v="theater/spaces"/>
    <n v="332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n v="1409753820"/>
    <b v="0"/>
    <n v="76"/>
    <b v="0"/>
    <s v="theater/spaces"/>
    <n v="266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n v="1472784934"/>
    <b v="0"/>
    <n v="9"/>
    <b v="0"/>
    <s v="theater/spaces"/>
    <n v="26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n v="1426699982"/>
    <b v="0"/>
    <n v="37"/>
    <b v="0"/>
    <s v="theater/spaces"/>
    <n v="232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n v="1462531427"/>
    <b v="0"/>
    <n v="1"/>
    <b v="0"/>
    <s v="theater/spaces"/>
    <n v="15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n v="1426681325"/>
    <b v="0"/>
    <n v="10"/>
    <b v="0"/>
    <s v="theater/spaces"/>
    <n v="22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n v="1465832123"/>
    <b v="0"/>
    <n v="2"/>
    <b v="0"/>
    <s v="theater/spaces"/>
    <n v="78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n v="1465516198"/>
    <b v="0"/>
    <n v="348"/>
    <b v="0"/>
    <s v="theater/spaces"/>
    <n v="4260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  <x v="3"/>
  </r>
  <r>
    <n v="3125"/>
    <s v="N/A (Canceled)"/>
    <s v="N/A"/>
    <n v="2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n v="1456532762"/>
    <b v="0"/>
    <n v="17"/>
    <b v="0"/>
    <s v="theater/spaces"/>
    <n v="52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n v="815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s v="theater/plays"/>
    <n v="19"/>
    <n v="93.75"/>
    <x v="1"/>
    <s v="plays"/>
    <x v="3130"/>
    <d v="2017-04-14T04:59:00"/>
    <x v="1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s v="theater/plays"/>
    <n v="32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s v="theater/plays"/>
    <n v="27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s v="theater/plays"/>
    <n v="1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s v="theater/plays"/>
    <n v="32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s v="theater/plays"/>
    <n v="13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s v="theater/plays"/>
    <n v="13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s v="theater/plays"/>
    <n v="377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s v="theater/plays"/>
    <n v="263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s v="theater/plays"/>
    <n v="1175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s v="theater/plays"/>
    <n v="118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s v="theater/plays"/>
    <n v="65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s v="theater/plays"/>
    <n v="177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s v="theater/plays"/>
    <n v="176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s v="theater/plays"/>
    <n v="117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s v="theater/plays"/>
    <n v="503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s v="theater/plays"/>
    <n v="395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s v="theater/plays"/>
    <n v="471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s v="theater/plays"/>
    <n v="280"/>
    <n v="62.92"/>
    <x v="1"/>
    <s v="plays"/>
    <x v="3156"/>
    <d v="2012-06-01T22:52:24"/>
    <x v="5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s v="theater/plays"/>
    <n v="202"/>
    <n v="98.54"/>
    <x v="1"/>
    <s v="plays"/>
    <x v="3157"/>
    <d v="2014-07-19T05:00:00"/>
    <x v="3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s v="theater/plays"/>
    <n v="285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s v="theater/plays"/>
    <n v="100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s v="theater/plays"/>
    <n v="228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s v="theater/plays"/>
    <n v="254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s v="theater/plays"/>
    <n v="723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s v="theater/plays"/>
    <n v="13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s v="theater/plays"/>
    <n v="61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s v="theater/plays"/>
    <n v="2804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s v="theater/plays"/>
    <n v="174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s v="theater/plays"/>
    <n v="155"/>
    <n v="50.9"/>
    <x v="1"/>
    <s v="plays"/>
    <x v="3168"/>
    <d v="2014-06-13T22:00:00"/>
    <x v="3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s v="theater/plays"/>
    <n v="412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s v="theater/plays"/>
    <n v="38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s v="theater/plays"/>
    <n v="515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s v="theater/plays"/>
    <n v="152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s v="theater/plays"/>
    <n v="274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s v="theater/plays"/>
    <n v="109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s v="theater/plays"/>
    <n v="14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s v="theater/plays"/>
    <n v="129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s v="theater/plays"/>
    <n v="240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s v="theater/plays"/>
    <n v="72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s v="theater/plays"/>
    <n v="27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s v="theater/plays"/>
    <n v="353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s v="theater/plays"/>
    <n v="136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s v="theater/plays"/>
    <n v="231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s v="theater/plays"/>
    <n v="5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s v="theater/plays"/>
    <n v="166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s v="theater/plays"/>
    <n v="890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n v="1432115902"/>
    <b v="0"/>
    <n v="9"/>
    <b v="0"/>
    <s v="theater/musical"/>
    <n v="7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n v="1429863532"/>
    <b v="0"/>
    <n v="19"/>
    <b v="0"/>
    <s v="theater/musical"/>
    <n v="357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n v="1466186869"/>
    <b v="0"/>
    <n v="4"/>
    <b v="0"/>
    <s v="theater/musical"/>
    <n v="8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n v="1421274859"/>
    <b v="0"/>
    <n v="8"/>
    <b v="0"/>
    <s v="theater/musical"/>
    <n v="5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n v="1420586056"/>
    <b v="0"/>
    <n v="24"/>
    <b v="0"/>
    <s v="theater/musical"/>
    <n v="3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n v="1421158542"/>
    <b v="0"/>
    <n v="39"/>
    <b v="0"/>
    <s v="theater/musical"/>
    <n v="115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s v="theater/musical"/>
    <n v="10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n v="1420458618"/>
    <b v="0"/>
    <n v="4"/>
    <b v="0"/>
    <s v="theater/musical"/>
    <n v="64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n v="1420798277"/>
    <b v="0"/>
    <n v="3"/>
    <b v="0"/>
    <s v="theater/musical"/>
    <n v="6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n v="1407435418"/>
    <b v="0"/>
    <n v="53"/>
    <b v="0"/>
    <s v="theater/musical"/>
    <n v="145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n v="1445027346"/>
    <b v="0"/>
    <n v="25"/>
    <b v="0"/>
    <s v="theater/musical"/>
    <n v="151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n v="1440632622"/>
    <b v="0"/>
    <n v="6"/>
    <b v="0"/>
    <s v="theater/musical"/>
    <n v="14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n v="1427878772"/>
    <b v="0"/>
    <n v="12"/>
    <b v="0"/>
    <s v="theater/musical"/>
    <n v="15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n v="1424587207"/>
    <b v="0"/>
    <n v="36"/>
    <b v="0"/>
    <s v="theater/musical"/>
    <n v="1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s v="theater/plays"/>
    <n v="296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s v="theater/plays"/>
    <n v="648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s v="theater/plays"/>
    <n v="21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s v="theater/plays"/>
    <n v="1574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s v="theater/plays"/>
    <n v="289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s v="theater/plays"/>
    <n v="343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s v="theater/plays"/>
    <n v="721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s v="theater/plays"/>
    <n v="2066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s v="theater/plays"/>
    <n v="118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s v="theater/plays"/>
    <n v="307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s v="theater/plays"/>
    <n v="721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s v="theater/plays"/>
    <n v="1192"/>
    <n v="168.25"/>
    <x v="1"/>
    <s v="plays"/>
    <x v="3219"/>
    <d v="2015-03-22T22:35:47"/>
    <x v="0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s v="theater/plays"/>
    <n v="917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s v="theater/plays"/>
    <n v="251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s v="theater/plays"/>
    <n v="189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s v="theater/plays"/>
    <n v="206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s v="theater/plays"/>
    <n v="1913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s v="theater/plays"/>
    <n v="128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s v="theater/plays"/>
    <n v="78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s v="theater/plays"/>
    <n v="94"/>
    <n v="50"/>
    <x v="1"/>
    <s v="plays"/>
    <x v="3227"/>
    <d v="2017-01-17T21:10:36"/>
    <x v="2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s v="theater/plays"/>
    <n v="448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s v="theater/plays"/>
    <n v="134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s v="theater/plays"/>
    <n v="179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s v="theater/plays"/>
    <n v="102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s v="theater/plays"/>
    <n v="84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s v="theater/plays"/>
    <n v="383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s v="theater/plays"/>
    <n v="259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s v="theater/plays"/>
    <n v="1032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s v="theater/plays"/>
    <n v="134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s v="theater/plays"/>
    <n v="2352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s v="theater/plays"/>
    <n v="210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s v="theater/plays"/>
    <n v="414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s v="theater/plays"/>
    <n v="2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s v="theater/plays"/>
    <n v="653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s v="theater/plays"/>
    <n v="849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s v="theater/plays"/>
    <n v="548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s v="theater/plays"/>
    <n v="110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s v="theater/plays"/>
    <n v="1460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s v="theater/plays"/>
    <n v="74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s v="theater/plays"/>
    <n v="17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s v="theater/plays"/>
    <n v="806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s v="theater/plays"/>
    <n v="38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s v="theater/plays"/>
    <n v="1693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s v="theater/plays"/>
    <n v="192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s v="theater/plays"/>
    <n v="1358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s v="theater/plays"/>
    <n v="878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s v="theater/plays"/>
    <n v="3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s v="theater/plays"/>
    <n v="854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s v="theater/plays"/>
    <n v="142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s v="theater/plays"/>
    <n v="491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s v="theater/plays"/>
    <n v="1628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s v="theater/plays"/>
    <n v="364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s v="theater/plays"/>
    <n v="221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s v="theater/plays"/>
    <n v="838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s v="theater/plays"/>
    <n v="187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s v="theater/plays"/>
    <n v="172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s v="theater/plays"/>
    <n v="295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s v="theater/plays"/>
    <n v="525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s v="theater/plays"/>
    <n v="1021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s v="theater/plays"/>
    <n v="171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s v="theater/plays"/>
    <n v="541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s v="theater/plays"/>
    <n v="12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s v="theater/plays"/>
    <n v="1030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s v="theater/plays"/>
    <n v="286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s v="theater/plays"/>
    <n v="1047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s v="theater/plays"/>
    <n v="12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s v="theater/plays"/>
    <n v="351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s v="theater/plays"/>
    <n v="362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s v="theater/plays"/>
    <n v="172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s v="theater/plays"/>
    <n v="442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s v="theater/plays"/>
    <n v="137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s v="theater/plays"/>
    <n v="405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s v="theater/plays"/>
    <n v="2121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s v="theater/plays"/>
    <n v="56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s v="theater/plays"/>
    <n v="203"/>
    <n v="203.2"/>
    <x v="1"/>
    <s v="plays"/>
    <x v="3284"/>
    <d v="2016-01-29T05:59:00"/>
    <x v="2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s v="theater/plays"/>
    <n v="374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s v="theater/plays"/>
    <n v="1018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s v="theater/plays"/>
    <n v="167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s v="theater/plays"/>
    <n v="668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s v="theater/plays"/>
    <n v="44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s v="theater/plays"/>
    <n v="162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s v="theater/plays"/>
    <n v="38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s v="theater/plays"/>
    <n v="19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s v="theater/plays"/>
    <n v="511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s v="theater/plays"/>
    <n v="47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s v="theater/plays"/>
    <n v="48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s v="theater/plays"/>
    <n v="367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s v="theater/plays"/>
    <n v="678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s v="theater/plays"/>
    <n v="232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s v="theater/plays"/>
    <n v="272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s v="theater/plays"/>
    <n v="267"/>
    <n v="57.2"/>
    <x v="1"/>
    <s v="plays"/>
    <x v="3301"/>
    <d v="2016-08-01T06:59:00"/>
    <x v="2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s v="theater/plays"/>
    <n v="579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s v="theater/plays"/>
    <n v="13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s v="theater/plays"/>
    <n v="104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s v="theater/plays"/>
    <n v="27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s v="theater/plays"/>
    <n v="71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s v="theater/plays"/>
    <n v="285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s v="theater/plays"/>
    <n v="37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s v="theater/plays"/>
    <n v="434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s v="theater/plays"/>
    <n v="183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s v="theater/plays"/>
    <n v="167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s v="theater/plays"/>
    <n v="155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n v="112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s v="theater/plays"/>
    <n v="293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s v="theater/plays"/>
    <n v="783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s v="theater/plays"/>
    <n v="74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s v="theater/plays"/>
    <n v="167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s v="theater/plays"/>
    <n v="36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s v="theater/plays"/>
    <n v="168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s v="theater/plays"/>
    <n v="36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s v="theater/plays"/>
    <n v="223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s v="theater/plays"/>
    <n v="84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s v="theater/plays"/>
    <n v="3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s v="theater/plays"/>
    <n v="54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s v="theater/plays"/>
    <n v="54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s v="theater/plays"/>
    <n v="17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s v="theater/plays"/>
    <n v="78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s v="theater/plays"/>
    <n v="348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s v="theater/plays"/>
    <n v="4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s v="theater/plays"/>
    <n v="244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s v="theater/plays"/>
    <n v="358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s v="theater/plays"/>
    <n v="334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s v="theater/plays"/>
    <n v="17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s v="theater/plays"/>
    <n v="184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s v="theater/plays"/>
    <n v="102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s v="theater/plays"/>
    <n v="557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s v="theater/plays"/>
    <n v="276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s v="theater/plays"/>
    <n v="223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s v="theater/plays"/>
    <n v="407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s v="theater/plays"/>
    <n v="80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s v="theater/plays"/>
    <n v="304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s v="theater/plays"/>
    <n v="4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s v="theater/plays"/>
    <n v="15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s v="theater/plays"/>
    <n v="368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s v="theater/plays"/>
    <n v="102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s v="theater/plays"/>
    <n v="24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s v="theater/plays"/>
    <n v="337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s v="theater/plays"/>
    <n v="35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s v="theater/plays"/>
    <n v="10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s v="theater/plays"/>
    <n v="20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s v="theater/plays"/>
    <n v="147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s v="theater/plays"/>
    <n v="135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s v="theater/plays"/>
    <n v="687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s v="theater/plays"/>
    <n v="283"/>
    <n v="184.78"/>
    <x v="1"/>
    <s v="plays"/>
    <x v="3359"/>
    <d v="2017-02-25T01:22:14"/>
    <x v="1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s v="theater/plays"/>
    <n v="608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s v="theater/plays"/>
    <n v="378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s v="theater/plays"/>
    <n v="73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s v="theater/plays"/>
    <n v="524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s v="theater/plays"/>
    <n v="212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s v="theater/plays"/>
    <n v="173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s v="theater/plays"/>
    <n v="74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s v="theater/plays"/>
    <n v="5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s v="theater/plays"/>
    <n v="70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s v="theater/plays"/>
    <n v="346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s v="theater/plays"/>
    <n v="18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s v="theater/plays"/>
    <n v="69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s v="theater/plays"/>
    <n v="134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s v="theater/plays"/>
    <n v="249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s v="theater/plays"/>
    <n v="2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s v="theater/plays"/>
    <n v="552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s v="theater/plays"/>
    <n v="577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s v="theater/plays"/>
    <n v="42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s v="theater/plays"/>
    <n v="148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s v="theater/plays"/>
    <n v="22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s v="theater/plays"/>
    <n v="293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s v="theater/plays"/>
    <n v="255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s v="theater/plays"/>
    <n v="145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s v="theater/plays"/>
    <n v="452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s v="theater/plays"/>
    <n v="154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s v="theater/plays"/>
    <n v="16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s v="theater/plays"/>
    <n v="270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s v="theater/plays"/>
    <n v="120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s v="theater/plays"/>
    <n v="881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s v="theater/plays"/>
    <n v="118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s v="theater/plays"/>
    <n v="86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s v="theater/plays"/>
    <n v="38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s v="theater/plays"/>
    <n v="127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s v="theater/plays"/>
    <n v="63"/>
    <n v="29"/>
    <x v="1"/>
    <s v="plays"/>
    <x v="3394"/>
    <d v="2014-07-27T14:17:25"/>
    <x v="3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s v="theater/plays"/>
    <n v="7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s v="theater/plays"/>
    <n v="125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s v="theater/plays"/>
    <n v="2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s v="theater/plays"/>
    <n v="355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s v="theater/plays"/>
    <n v="100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s v="theater/plays"/>
    <n v="803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s v="theater/plays"/>
    <n v="236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s v="theater/plays"/>
    <n v="1317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s v="theater/plays"/>
    <n v="16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s v="theater/plays"/>
    <n v="51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s v="theater/plays"/>
    <n v="40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s v="theater/plays"/>
    <n v="836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s v="theater/plays"/>
    <n v="179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s v="theater/plays"/>
    <n v="88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s v="theater/plays"/>
    <n v="52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s v="theater/plays"/>
    <n v="271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s v="theater/plays"/>
    <n v="1295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s v="theater/plays"/>
    <n v="25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s v="theater/plays"/>
    <n v="54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s v="theater/plays"/>
    <n v="259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s v="theater/plays"/>
    <n v="17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s v="theater/plays"/>
    <n v="399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s v="theater/plays"/>
    <n v="142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s v="theater/plays"/>
    <n v="336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s v="theater/plays"/>
    <n v="244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s v="theater/plays"/>
    <n v="81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s v="theater/plays"/>
    <n v="843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s v="theater/plays"/>
    <n v="273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s v="theater/plays"/>
    <n v="29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s v="theater/plays"/>
    <n v="518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s v="theater/plays"/>
    <n v="2574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s v="theater/plays"/>
    <n v="33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s v="theater/plays"/>
    <n v="125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s v="theater/plays"/>
    <n v="171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s v="theater/plays"/>
    <n v="16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s v="theater/plays"/>
    <n v="181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s v="theater/plays"/>
    <n v="167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s v="theater/plays"/>
    <n v="183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s v="theater/plays"/>
    <n v="794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s v="theater/plays"/>
    <n v="880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s v="theater/plays"/>
    <n v="93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s v="theater/plays"/>
    <n v="441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s v="theater/plays"/>
    <n v="253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s v="theater/plays"/>
    <n v="217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s v="theater/plays"/>
    <n v="438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s v="theater/plays"/>
    <n v="214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s v="theater/plays"/>
    <n v="2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s v="theater/plays"/>
    <n v="155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s v="theater/plays"/>
    <n v="72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s v="theater/plays"/>
    <n v="167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s v="theater/plays"/>
    <n v="94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s v="theater/plays"/>
    <n v="94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s v="theater/plays"/>
    <n v="208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s v="theater/plays"/>
    <n v="124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s v="theater/plays"/>
    <n v="69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s v="theater/plays"/>
    <n v="60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s v="theater/plays"/>
    <n v="139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s v="theater/plays"/>
    <n v="35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s v="theater/plays"/>
    <n v="64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s v="theater/plays"/>
    <n v="915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s v="theater/plays"/>
    <n v="522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s v="theater/plays"/>
    <n v="255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s v="theater/plays"/>
    <n v="111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s v="theater/plays"/>
    <n v="57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s v="theater/plays"/>
    <n v="8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s v="theater/plays"/>
    <n v="66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s v="theater/plays"/>
    <n v="48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s v="theater/plays"/>
    <n v="1024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s v="theater/plays"/>
    <n v="51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s v="theater/plays"/>
    <n v="206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s v="theater/plays"/>
    <n v="445"/>
    <n v="72.95"/>
    <x v="1"/>
    <s v="plays"/>
    <x v="3466"/>
    <d v="2016-04-19T23:27:30"/>
    <x v="2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s v="theater/plays"/>
    <n v="303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s v="theater/plays"/>
    <n v="121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s v="theater/plays"/>
    <n v="318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s v="theater/plays"/>
    <n v="38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s v="theater/plays"/>
    <n v="107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s v="theater/plays"/>
    <n v="204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s v="theater/plays"/>
    <n v="49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s v="theater/plays"/>
    <n v="202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s v="theater/plays"/>
    <n v="34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s v="theater/plays"/>
    <n v="31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s v="theater/plays"/>
    <n v="208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s v="theater/plays"/>
    <n v="226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s v="theater/plays"/>
    <n v="192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s v="theater/plays"/>
    <n v="214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s v="theater/plays"/>
    <n v="1188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s v="theater/plays"/>
    <n v="415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s v="theater/plays"/>
    <n v="536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s v="theater/plays"/>
    <n v="286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s v="theater/plays"/>
    <n v="166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s v="theater/plays"/>
    <n v="466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s v="theater/plays"/>
    <n v="256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s v="theater/plays"/>
    <n v="364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s v="theater/plays"/>
    <n v="564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s v="theater/plays"/>
    <n v="79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s v="theater/plays"/>
    <n v="400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s v="theater/plays"/>
    <n v="15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s v="theater/plays"/>
    <n v="4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s v="theater/plays"/>
    <n v="534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s v="theater/plays"/>
    <n v="373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s v="theater/plays"/>
    <n v="16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s v="theater/plays"/>
    <n v="169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s v="theater/plays"/>
    <n v="211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s v="theater/plays"/>
    <n v="15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s v="theater/plays"/>
    <n v="422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s v="theater/plays"/>
    <n v="269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s v="theater/plays"/>
    <n v="259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s v="theater/plays"/>
    <n v="305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s v="theater/plays"/>
    <n v="1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s v="theater/plays"/>
    <n v="1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s v="theater/plays"/>
    <n v="319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s v="theater/plays"/>
    <n v="9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s v="theater/plays"/>
    <n v="152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s v="theater/plays"/>
    <n v="332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s v="theater/plays"/>
    <n v="5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s v="theater/plays"/>
    <n v="308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s v="theater/plays"/>
    <n v="25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s v="theater/plays"/>
    <n v="4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s v="theater/plays"/>
    <n v="165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s v="theater/plays"/>
    <n v="203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s v="theater/plays"/>
    <n v="202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s v="theater/plays"/>
    <n v="5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s v="theater/plays"/>
    <n v="14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s v="theater/plays"/>
    <n v="455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s v="theater/plays"/>
    <n v="1016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s v="theater/plays"/>
    <n v="53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s v="theater/plays"/>
    <n v="337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s v="theater/plays"/>
    <n v="702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s v="theater/plays"/>
    <n v="167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s v="theater/plays"/>
    <n v="66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s v="theater/plays"/>
    <n v="275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s v="theater/plays"/>
    <n v="114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s v="theater/plays"/>
    <n v="63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s v="theater/plays"/>
    <n v="781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s v="theater/plays"/>
    <n v="206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s v="theater/plays"/>
    <n v="2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n v="122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s v="theater/plays"/>
    <n v="257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s v="theater/plays"/>
    <n v="72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s v="theater/plays"/>
    <n v="37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n v="126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s v="theater/plays"/>
    <n v="56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s v="theater/plays"/>
    <n v="157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s v="theater/plays"/>
    <n v="25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s v="theater/plays"/>
    <n v="25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s v="theater/plays"/>
    <n v="113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s v="theater/plays"/>
    <n v="400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s v="theater/plays"/>
    <n v="214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s v="theater/plays"/>
    <n v="262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s v="theater/plays"/>
    <n v="15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s v="theater/plays"/>
    <n v="77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s v="theater/plays"/>
    <n v="585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s v="theater/plays"/>
    <n v="567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s v="theater/plays"/>
    <n v="24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s v="theater/plays"/>
    <n v="221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s v="theater/plays"/>
    <n v="10004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s v="theater/plays"/>
    <n v="50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s v="theater/plays"/>
    <n v="347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s v="theater/plays"/>
    <n v="256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s v="theater/plays"/>
    <n v="47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s v="theater/plays"/>
    <n v="53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n v="118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s v="theater/plays"/>
    <n v="210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s v="theater/plays"/>
    <n v="502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s v="theater/plays"/>
    <n v="229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s v="theater/plays"/>
    <n v="183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s v="theater/plays"/>
    <n v="5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s v="theater/plays"/>
    <n v="308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s v="theater/plays"/>
    <n v="61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s v="theater/plays"/>
    <n v="1013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s v="theater/plays"/>
    <n v="1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s v="theater/plays"/>
    <n v="78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s v="theater/plays"/>
    <n v="15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s v="theater/plays"/>
    <n v="5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n v="103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s v="theater/plays"/>
    <n v="15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s v="theater/plays"/>
    <n v="326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s v="theater/plays"/>
    <n v="347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s v="theater/plays"/>
    <n v="405"/>
    <n v="176.09"/>
    <x v="1"/>
    <s v="plays"/>
    <x v="3585"/>
    <d v="2014-12-21T17:11:30"/>
    <x v="3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s v="theater/plays"/>
    <n v="821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s v="theater/plays"/>
    <n v="63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s v="theater/plays"/>
    <n v="20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s v="theater/plays"/>
    <n v="510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s v="theater/plays"/>
    <n v="5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s v="theater/plays"/>
    <n v="123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s v="theater/plays"/>
    <n v="255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s v="theater/plays"/>
    <n v="332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s v="theater/plays"/>
    <n v="202"/>
    <n v="55.97"/>
    <x v="1"/>
    <s v="plays"/>
    <x v="3594"/>
    <d v="2016-09-04T01:36:22"/>
    <x v="2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s v="theater/plays"/>
    <n v="308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n v="11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s v="theater/plays"/>
    <n v="257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s v="theater/plays"/>
    <n v="101"/>
    <n v="59.41"/>
    <x v="1"/>
    <s v="plays"/>
    <x v="3599"/>
    <d v="2015-08-30T00:00:00"/>
    <x v="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s v="theater/plays"/>
    <n v="209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s v="theater/plays"/>
    <n v="4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s v="theater/plays"/>
    <n v="256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s v="theater/plays"/>
    <n v="339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s v="theater/plays"/>
    <n v="46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s v="theater/plays"/>
    <n v="391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s v="theater/plays"/>
    <n v="58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s v="theater/plays"/>
    <n v="8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s v="theater/plays"/>
    <n v="301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s v="theater/plays"/>
    <n v="340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s v="theater/plays"/>
    <n v="722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s v="theater/plays"/>
    <n v="125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s v="theater/plays"/>
    <n v="252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s v="theater/plays"/>
    <n v="26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s v="theater/plays"/>
    <n v="312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s v="theater/plays"/>
    <n v="88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s v="theater/plays"/>
    <n v="202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s v="theater/plays"/>
    <n v="1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s v="theater/plays"/>
    <n v="329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s v="theater/plays"/>
    <n v="30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s v="theater/plays"/>
    <n v="31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s v="theater/plays"/>
    <n v="308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s v="theater/plays"/>
    <n v="407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s v="theater/plays"/>
    <n v="2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n v="1409335497"/>
    <b v="0"/>
    <n v="59"/>
    <b v="0"/>
    <s v="theater/musical"/>
    <n v="873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n v="1415053749"/>
    <b v="0"/>
    <n v="1"/>
    <b v="0"/>
    <s v="theater/musical"/>
    <n v="1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n v="1475765867"/>
    <b v="0"/>
    <n v="31"/>
    <b v="0"/>
    <s v="theater/musical"/>
    <n v="176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n v="1480219174"/>
    <b v="0"/>
    <n v="18"/>
    <b v="0"/>
    <s v="theater/musical"/>
    <n v="319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1000"/>
    <n v="1276"/>
    <x v="2"/>
    <s v="US"/>
    <s v="USD"/>
    <n v="1461186676"/>
    <n v="1458594676"/>
    <b v="0"/>
    <n v="10"/>
    <b v="0"/>
    <s v="theater/musical"/>
    <n v="128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n v="1417538935"/>
    <b v="0"/>
    <n v="14"/>
    <b v="0"/>
    <s v="theater/musical"/>
    <n v="93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n v="1424275732"/>
    <b v="0"/>
    <n v="2"/>
    <b v="0"/>
    <s v="theater/musical"/>
    <n v="2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n v="1454996887"/>
    <b v="0"/>
    <n v="12"/>
    <b v="0"/>
    <s v="theater/musical"/>
    <n v="82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n v="1431770802"/>
    <b v="0"/>
    <n v="8"/>
    <b v="0"/>
    <s v="theater/musical"/>
    <n v="48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n v="1471370327"/>
    <b v="0"/>
    <n v="2"/>
    <b v="0"/>
    <s v="theater/musical"/>
    <n v="3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s v="theater/plays"/>
    <n v="4015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s v="theater/plays"/>
    <n v="78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s v="theater/plays"/>
    <n v="5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s v="theater/plays"/>
    <n v="52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s v="theater/plays"/>
    <n v="75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s v="theater/plays"/>
    <n v="2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s v="theater/plays"/>
    <n v="262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s v="theater/plays"/>
    <n v="594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s v="theater/plays"/>
    <n v="551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s v="theater/plays"/>
    <n v="238"/>
    <n v="110.75"/>
    <x v="1"/>
    <s v="plays"/>
    <x v="3657"/>
    <d v="2016-06-01T21:42:00"/>
    <x v="2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s v="theater/plays"/>
    <n v="1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s v="theater/plays"/>
    <n v="340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s v="theater/plays"/>
    <n v="28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s v="theater/plays"/>
    <n v="370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s v="theater/plays"/>
    <n v="902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s v="theater/plays"/>
    <n v="26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s v="theater/plays"/>
    <n v="97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s v="theater/plays"/>
    <n v="79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n v="133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s v="theater/plays"/>
    <n v="344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n v="115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s v="theater/plays"/>
    <n v="154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s v="theater/plays"/>
    <n v="27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s v="theater/plays"/>
    <n v="415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s v="theater/plays"/>
    <n v="358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s v="theater/plays"/>
    <n v="535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s v="theater/plays"/>
    <n v="529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s v="theater/plays"/>
    <n v="8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s v="theater/plays"/>
    <n v="121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s v="theater/plays"/>
    <n v="145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s v="theater/plays"/>
    <n v="241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s v="theater/plays"/>
    <n v="262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s v="theater/plays"/>
    <n v="42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s v="theater/plays"/>
    <n v="140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s v="theater/plays"/>
    <n v="522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s v="theater/plays"/>
    <n v="485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s v="theater/plays"/>
    <n v="130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s v="theater/plays"/>
    <n v="661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s v="theater/plays"/>
    <n v="44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s v="theater/plays"/>
    <n v="627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s v="theater/plays"/>
    <n v="4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s v="theater/plays"/>
    <n v="444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s v="theater/plays"/>
    <n v="225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s v="theater/plays"/>
    <n v="639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s v="theater/plays"/>
    <n v="158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s v="theater/plays"/>
    <n v="54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s v="theater/plays"/>
    <n v="470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s v="theater/plays"/>
    <n v="501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s v="theater/plays"/>
    <n v="388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s v="theater/plays"/>
    <n v="270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s v="theater/plays"/>
    <n v="69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s v="theater/plays"/>
    <n v="315"/>
    <n v="63"/>
    <x v="1"/>
    <s v="plays"/>
    <x v="3699"/>
    <d v="2014-10-15T14:26:56"/>
    <x v="3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s v="theater/plays"/>
    <n v="76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s v="theater/plays"/>
    <n v="188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s v="theater/plays"/>
    <n v="4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s v="theater/plays"/>
    <n v="16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s v="theater/plays"/>
    <n v="51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s v="theater/plays"/>
    <n v="366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s v="theater/plays"/>
    <n v="233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s v="theater/plays"/>
    <n v="239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s v="theater/plays"/>
    <n v="272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s v="theater/plays"/>
    <n v="144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s v="theater/plays"/>
    <n v="245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s v="theater/plays"/>
    <n v="76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s v="theater/plays"/>
    <n v="1537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s v="theater/plays"/>
    <n v="271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s v="theater/plays"/>
    <n v="1365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s v="theater/plays"/>
    <n v="479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s v="theater/plays"/>
    <n v="16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s v="theater/plays"/>
    <n v="537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s v="theater/plays"/>
    <n v="160"/>
    <n v="26.02"/>
    <x v="1"/>
    <s v="plays"/>
    <x v="3718"/>
    <d v="2015-02-27T17:11:15"/>
    <x v="0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s v="theater/plays"/>
    <n v="56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s v="theater/plays"/>
    <n v="460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s v="theater/plays"/>
    <n v="672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s v="theater/plays"/>
    <n v="222"/>
    <n v="47.66"/>
    <x v="1"/>
    <s v="plays"/>
    <x v="3722"/>
    <d v="2016-02-11T22:59:00"/>
    <x v="2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s v="theater/plays"/>
    <n v="61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s v="theater/plays"/>
    <n v="588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s v="theater/plays"/>
    <n v="51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s v="theater/plays"/>
    <n v="384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s v="theater/plays"/>
    <n v="269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n v="1437365176"/>
    <b v="0"/>
    <n v="31"/>
    <b v="0"/>
    <s v="theater/plays"/>
    <n v="248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n v="1423198512"/>
    <b v="0"/>
    <n v="5"/>
    <b v="0"/>
    <s v="theater/plays"/>
    <n v="48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n v="1437236159"/>
    <b v="0"/>
    <n v="1"/>
    <b v="0"/>
    <s v="theater/plays"/>
    <n v="13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n v="1418234646"/>
    <b v="0"/>
    <n v="12"/>
    <b v="0"/>
    <s v="theater/plays"/>
    <n v="83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n v="1416932133"/>
    <b v="0"/>
    <n v="4"/>
    <b v="0"/>
    <s v="theater/plays"/>
    <n v="17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n v="1427405896"/>
    <b v="0"/>
    <n v="7"/>
    <b v="0"/>
    <s v="theater/plays"/>
    <n v="57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750"/>
    <n v="20"/>
    <x v="2"/>
    <s v="GB"/>
    <s v="GBP"/>
    <n v="1432831089"/>
    <n v="1430239089"/>
    <b v="0"/>
    <n v="2"/>
    <b v="0"/>
    <s v="theater/plays"/>
    <n v="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n v="1445358903"/>
    <b v="0"/>
    <n v="4"/>
    <b v="0"/>
    <s v="theater/plays"/>
    <n v="20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n v="1403562705"/>
    <b v="0"/>
    <n v="6"/>
    <b v="0"/>
    <s v="theater/plays"/>
    <n v="36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n v="1467024468"/>
    <b v="0"/>
    <n v="8"/>
    <b v="0"/>
    <s v="theater/plays"/>
    <n v="109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n v="1405217355"/>
    <b v="0"/>
    <n v="14"/>
    <b v="0"/>
    <s v="theater/plays"/>
    <n v="51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n v="1407388144"/>
    <b v="0"/>
    <n v="4"/>
    <b v="0"/>
    <s v="theater/plays"/>
    <n v="14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n v="1405097102"/>
    <b v="0"/>
    <n v="1"/>
    <b v="0"/>
    <s v="theater/plays"/>
    <n v="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700"/>
    <n v="202"/>
    <x v="2"/>
    <s v="US"/>
    <s v="USD"/>
    <n v="1475918439"/>
    <n v="1473326439"/>
    <b v="0"/>
    <n v="1"/>
    <b v="0"/>
    <s v="theater/plays"/>
    <n v="29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700"/>
    <n v="25"/>
    <x v="2"/>
    <s v="GB"/>
    <s v="GBP"/>
    <n v="1436137140"/>
    <n v="1433833896"/>
    <b v="0"/>
    <n v="1"/>
    <b v="0"/>
    <s v="theater/plays"/>
    <n v="4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s v="theater/musical"/>
    <n v="739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s v="theater/musical"/>
    <n v="7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s v="theater/musical"/>
    <n v="861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s v="theater/musical"/>
    <n v="189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s v="theater/musical"/>
    <n v="81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s v="theater/musical"/>
    <n v="738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s v="theater/musical"/>
    <n v="429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s v="theater/musical"/>
    <n v="102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s v="theater/musical"/>
    <n v="650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s v="theater/musical"/>
    <n v="543"/>
    <n v="75.959999999999994"/>
    <x v="1"/>
    <s v="musical"/>
    <x v="3757"/>
    <d v="2014-12-01T20:25:15"/>
    <x v="3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s v="theater/musical"/>
    <n v="219"/>
    <n v="59.04"/>
    <x v="1"/>
    <s v="musical"/>
    <x v="3758"/>
    <d v="2014-05-19T05:00:00"/>
    <x v="3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s v="theater/musical"/>
    <n v="63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s v="theater/musical"/>
    <n v="745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s v="theater/musical"/>
    <n v="74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s v="theater/musical"/>
    <n v="199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s v="theater/musical"/>
    <n v="758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s v="theater/musical"/>
    <n v="23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s v="theater/musical"/>
    <n v="1222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s v="theater/musical"/>
    <n v="1579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s v="theater/musical"/>
    <n v="359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s v="theater/musical"/>
    <n v="662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s v="theater/musical"/>
    <n v="169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s v="theater/musical"/>
    <n v="308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s v="theater/musical"/>
    <n v="235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s v="theater/musical"/>
    <n v="889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s v="theater/musical"/>
    <n v="902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s v="theater/musical"/>
    <n v="417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s v="theater/musical"/>
    <n v="334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s v="theater/musical"/>
    <n v="1423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s v="theater/musical"/>
    <n v="477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s v="theater/musical"/>
    <n v="420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s v="theater/musical"/>
    <n v="2600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s v="theater/musical"/>
    <n v="823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s v="theater/musical"/>
    <n v="339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s v="theater/musical"/>
    <n v="258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s v="theater/musical"/>
    <n v="192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s v="theater/musical"/>
    <n v="503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s v="theater/musical"/>
    <n v="1110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s v="theater/musical"/>
    <n v="5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n v="1448469719"/>
    <b v="0"/>
    <n v="1"/>
    <b v="0"/>
    <s v="theater/musical"/>
    <n v="8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n v="1431630618"/>
    <b v="0"/>
    <n v="4"/>
    <b v="0"/>
    <s v="theater/musical"/>
    <n v="19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600"/>
    <n v="35"/>
    <x v="2"/>
    <s v="US"/>
    <s v="USD"/>
    <n v="1436957022"/>
    <n v="1434365022"/>
    <b v="0"/>
    <n v="2"/>
    <b v="0"/>
    <s v="theater/musical"/>
    <n v="6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n v="1416954729"/>
    <b v="0"/>
    <n v="24"/>
    <b v="0"/>
    <s v="theater/musical"/>
    <n v="696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n v="1431093354"/>
    <b v="0"/>
    <n v="1"/>
    <b v="0"/>
    <s v="theater/musical"/>
    <n v="8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n v="1426972165"/>
    <b v="0"/>
    <n v="37"/>
    <b v="0"/>
    <s v="theater/musical"/>
    <n v="897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n v="1405099248"/>
    <b v="0"/>
    <n v="5"/>
    <b v="0"/>
    <s v="theater/musical"/>
    <n v="17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n v="1455142843"/>
    <b v="0"/>
    <n v="4"/>
    <b v="0"/>
    <s v="theater/musical"/>
    <n v="67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n v="1418146883"/>
    <b v="0"/>
    <n v="16"/>
    <b v="0"/>
    <s v="theater/musical"/>
    <n v="147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n v="1417536816"/>
    <b v="0"/>
    <n v="9"/>
    <b v="0"/>
    <s v="theater/musical"/>
    <n v="71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n v="1454541568"/>
    <b v="0"/>
    <n v="40"/>
    <b v="0"/>
    <s v="theater/musical"/>
    <n v="393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n v="1427492939"/>
    <b v="0"/>
    <n v="9"/>
    <b v="0"/>
    <s v="theater/musical"/>
    <n v="83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s v="theater/plays"/>
    <n v="182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s v="theater/plays"/>
    <n v="368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s v="theater/plays"/>
    <n v="33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s v="theater/plays"/>
    <n v="15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s v="theater/plays"/>
    <n v="398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s v="theater/plays"/>
    <n v="385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s v="theater/plays"/>
    <n v="382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s v="theater/plays"/>
    <n v="182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s v="theater/plays"/>
    <n v="325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s v="theater/plays"/>
    <n v="40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s v="theater/plays"/>
    <n v="109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s v="theater/plays"/>
    <n v="2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s v="theater/plays"/>
    <n v="8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s v="theater/plays"/>
    <n v="71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s v="theater/plays"/>
    <n v="110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s v="theater/plays"/>
    <n v="530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s v="theater/plays"/>
    <n v="54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s v="theater/plays"/>
    <n v="1054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s v="theater/plays"/>
    <n v="143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s v="theater/plays"/>
    <n v="916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s v="theater/plays"/>
    <n v="10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s v="theater/plays"/>
    <n v="4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s v="theater/plays"/>
    <n v="251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s v="theater/plays"/>
    <n v="280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s v="theater/plays"/>
    <n v="654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s v="theater/plays"/>
    <n v="64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s v="theater/plays"/>
    <n v="180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s v="theater/plays"/>
    <n v="408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s v="theater/plays"/>
    <n v="20165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s v="theater/plays"/>
    <n v="405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s v="theater/plays"/>
    <n v="13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n v="1400698287"/>
    <b v="1"/>
    <n v="34"/>
    <b v="0"/>
    <s v="theater/plays"/>
    <n v="174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n v="1397217052"/>
    <b v="1"/>
    <n v="23"/>
    <b v="0"/>
    <s v="theater/plays"/>
    <n v="219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n v="1399427064"/>
    <b v="1"/>
    <n v="19"/>
    <b v="0"/>
    <s v="theater/plays"/>
    <n v="213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n v="1399474134"/>
    <b v="1"/>
    <n v="50"/>
    <b v="0"/>
    <s v="theater/plays"/>
    <n v="813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n v="1441119774"/>
    <b v="1"/>
    <n v="12"/>
    <b v="0"/>
    <s v="theater/plays"/>
    <n v="168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n v="1409721542"/>
    <b v="1"/>
    <n v="8"/>
    <b v="0"/>
    <s v="theater/plays"/>
    <n v="38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n v="1433395391"/>
    <b v="1"/>
    <n v="9"/>
    <b v="0"/>
    <s v="theater/plays"/>
    <n v="339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n v="1442604989"/>
    <b v="1"/>
    <n v="43"/>
    <b v="0"/>
    <s v="theater/plays"/>
    <n v="42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n v="1431455084"/>
    <b v="1"/>
    <n v="28"/>
    <b v="0"/>
    <s v="theater/plays"/>
    <n v="423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500"/>
    <n v="38"/>
    <x v="2"/>
    <s v="US"/>
    <s v="USD"/>
    <n v="1420081143"/>
    <n v="1417489143"/>
    <b v="1"/>
    <n v="4"/>
    <b v="0"/>
    <s v="theater/plays"/>
    <n v="8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n v="1434537179"/>
    <b v="1"/>
    <n v="24"/>
    <b v="0"/>
    <s v="theater/plays"/>
    <n v="170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s v="theater/plays"/>
    <n v="4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n v="1406578178"/>
    <b v="0"/>
    <n v="2"/>
    <b v="0"/>
    <s v="theater/plays"/>
    <n v="5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500"/>
    <n v="1788"/>
    <x v="2"/>
    <s v="US"/>
    <s v="USD"/>
    <n v="1431206058"/>
    <n v="1428614058"/>
    <b v="0"/>
    <n v="20"/>
    <b v="0"/>
    <s v="theater/plays"/>
    <n v="358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n v="1424819871"/>
    <b v="0"/>
    <n v="1"/>
    <b v="0"/>
    <s v="theater/plays"/>
    <n v="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s v="theater/plays"/>
    <n v="5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n v="1405266710"/>
    <b v="0"/>
    <n v="13"/>
    <b v="0"/>
    <s v="theater/plays"/>
    <n v="212"/>
    <n v="81.540000000000006"/>
    <x v="1"/>
    <s v="plays"/>
    <x v="3860"/>
    <d v="2014-08-12T15:51:50"/>
    <x v="3"/>
  </r>
  <r>
    <n v="3861"/>
    <s v="READY OR NOT HERE I COME"/>
    <s v="THE COMING OF THE LORD!"/>
    <n v="500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n v="1445203454"/>
    <b v="0"/>
    <n v="3"/>
    <b v="0"/>
    <s v="theater/plays"/>
    <n v="1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s v="theater/plays"/>
    <n v="130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n v="1454453021"/>
    <b v="0"/>
    <n v="2"/>
    <b v="0"/>
    <s v="theater/plays"/>
    <n v="2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n v="1463686339"/>
    <b v="0"/>
    <n v="5"/>
    <b v="0"/>
    <s v="theater/plays"/>
    <n v="50"/>
    <n v="50.2"/>
    <x v="1"/>
    <s v="plays"/>
    <x v="3867"/>
    <d v="2016-06-18T19:32:19"/>
    <x v="2"/>
  </r>
  <r>
    <n v="3868"/>
    <s v="1000 words (Canceled)"/>
    <s v="New collection of music by Scott Evan Davis!"/>
    <n v="500"/>
    <n v="10"/>
    <x v="1"/>
    <s v="GB"/>
    <s v="GBP"/>
    <n v="1410191405"/>
    <n v="1408031405"/>
    <b v="0"/>
    <n v="1"/>
    <b v="0"/>
    <s v="theater/musical"/>
    <n v="2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n v="1423761792"/>
    <b v="0"/>
    <n v="15"/>
    <b v="0"/>
    <s v="theater/musical"/>
    <n v="90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n v="1401768478"/>
    <b v="0"/>
    <n v="10"/>
    <b v="0"/>
    <s v="theater/musical"/>
    <n v="300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n v="1485629050"/>
    <b v="0"/>
    <n v="3"/>
    <b v="0"/>
    <s v="theater/musical"/>
    <n v="8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n v="1451833128"/>
    <b v="0"/>
    <n v="46"/>
    <b v="0"/>
    <s v="theater/musical"/>
    <n v="412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n v="1478621752"/>
    <b v="0"/>
    <n v="14"/>
    <b v="0"/>
    <s v="theater/musical"/>
    <n v="248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n v="1433014746"/>
    <b v="0"/>
    <n v="1"/>
    <b v="0"/>
    <s v="theater/musical"/>
    <n v="2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n v="1403724820"/>
    <b v="0"/>
    <n v="17"/>
    <b v="0"/>
    <s v="theater/musical"/>
    <n v="196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n v="1426538129"/>
    <b v="0"/>
    <n v="2"/>
    <b v="0"/>
    <s v="theater/musical"/>
    <n v="7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n v="1485522358"/>
    <b v="0"/>
    <n v="14"/>
    <b v="0"/>
    <s v="theater/plays"/>
    <n v="108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n v="1417651630"/>
    <b v="0"/>
    <n v="9"/>
    <b v="0"/>
    <s v="theater/plays"/>
    <n v="24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n v="1434478344"/>
    <b v="0"/>
    <n v="8"/>
    <b v="0"/>
    <s v="theater/plays"/>
    <n v="505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500"/>
    <n v="260"/>
    <x v="2"/>
    <s v="US"/>
    <s v="USD"/>
    <n v="1427086740"/>
    <n v="1424488244"/>
    <b v="0"/>
    <n v="7"/>
    <b v="0"/>
    <s v="theater/plays"/>
    <n v="52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n v="1400600840"/>
    <b v="0"/>
    <n v="84"/>
    <b v="0"/>
    <s v="theater/plays"/>
    <n v="2155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n v="104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n v="1422424818"/>
    <b v="0"/>
    <n v="1"/>
    <b v="0"/>
    <s v="theater/plays"/>
    <n v="10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n v="1401770178"/>
    <b v="0"/>
    <n v="4"/>
    <b v="0"/>
    <s v="theater/plays"/>
    <n v="34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n v="1418158683"/>
    <b v="0"/>
    <n v="10"/>
    <b v="0"/>
    <s v="theater/plays"/>
    <n v="8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n v="1436355270"/>
    <b v="0"/>
    <n v="16"/>
    <b v="0"/>
    <s v="theater/plays"/>
    <n v="16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n v="1406140561"/>
    <b v="0"/>
    <n v="2"/>
    <b v="0"/>
    <s v="theater/plays"/>
    <n v="2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n v="1431396791"/>
    <b v="0"/>
    <n v="5"/>
    <b v="0"/>
    <s v="theater/plays"/>
    <n v="27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n v="1447098599"/>
    <b v="0"/>
    <n v="1"/>
    <b v="0"/>
    <s v="theater/plays"/>
    <n v="5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n v="1476962042"/>
    <b v="0"/>
    <n v="31"/>
    <b v="0"/>
    <s v="theater/plays"/>
    <n v="293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5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n v="1430405903"/>
    <b v="0"/>
    <n v="7"/>
    <b v="0"/>
    <s v="theater/plays"/>
    <n v="35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n v="202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n v="1411587606"/>
    <b v="0"/>
    <n v="4"/>
    <b v="0"/>
    <s v="theater/plays"/>
    <n v="31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n v="1405307696"/>
    <b v="0"/>
    <n v="4"/>
    <b v="0"/>
    <s v="theater/plays"/>
    <n v="13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n v="1407832642"/>
    <b v="0"/>
    <n v="4"/>
    <b v="0"/>
    <s v="theater/plays"/>
    <n v="27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n v="1439057397"/>
    <b v="0"/>
    <n v="3"/>
    <b v="0"/>
    <s v="theater/plays"/>
    <n v="37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n v="1414438177"/>
    <b v="0"/>
    <n v="36"/>
    <b v="0"/>
    <s v="theater/plays"/>
    <n v="599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n v="1446267849"/>
    <b v="0"/>
    <n v="7"/>
    <b v="0"/>
    <s v="theater/plays"/>
    <n v="20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n v="1429558756"/>
    <b v="0"/>
    <n v="27"/>
    <b v="0"/>
    <s v="theater/plays"/>
    <n v="182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s v="theater/plays"/>
    <n v="2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n v="1406131023"/>
    <b v="0"/>
    <n v="3"/>
    <b v="0"/>
    <s v="theater/plays"/>
    <n v="24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n v="1450628773"/>
    <b v="0"/>
    <n v="3"/>
    <b v="0"/>
    <s v="theater/plays"/>
    <n v="18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n v="1476436660"/>
    <b v="0"/>
    <n v="3"/>
    <b v="0"/>
    <s v="theater/plays"/>
    <n v="27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n v="1421432810"/>
    <b v="0"/>
    <n v="6"/>
    <b v="0"/>
    <s v="theater/plays"/>
    <n v="12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n v="1426203071"/>
    <b v="0"/>
    <n v="17"/>
    <b v="0"/>
    <s v="theater/plays"/>
    <n v="277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n v="1401231722"/>
    <b v="0"/>
    <n v="40"/>
    <b v="0"/>
    <s v="theater/plays"/>
    <n v="458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n v="1404161639"/>
    <b v="0"/>
    <n v="3"/>
    <b v="0"/>
    <s v="theater/plays"/>
    <n v="3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n v="1417053748"/>
    <b v="0"/>
    <n v="1"/>
    <b v="0"/>
    <s v="theater/plays"/>
    <n v="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n v="1404973504"/>
    <b v="0"/>
    <n v="2"/>
    <b v="0"/>
    <s v="theater/plays"/>
    <n v="5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n v="1442593427"/>
    <b v="0"/>
    <n v="7"/>
    <b v="0"/>
    <s v="theater/plays"/>
    <n v="130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n v="1471636265"/>
    <b v="0"/>
    <n v="14"/>
    <b v="0"/>
    <s v="theater/plays"/>
    <n v="91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n v="1466205262"/>
    <b v="0"/>
    <n v="12"/>
    <b v="0"/>
    <s v="theater/plays"/>
    <n v="220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n v="110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n v="1438789546"/>
    <b v="0"/>
    <n v="23"/>
    <b v="0"/>
    <s v="theater/plays"/>
    <n v="263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n v="1465830560"/>
    <b v="0"/>
    <n v="10"/>
    <b v="0"/>
    <s v="theater/plays"/>
    <n v="497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n v="1432763054"/>
    <b v="0"/>
    <n v="5"/>
    <b v="0"/>
    <s v="theater/plays"/>
    <n v="79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n v="1416311351"/>
    <b v="0"/>
    <n v="2"/>
    <b v="0"/>
    <s v="theater/plays"/>
    <n v="2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n v="1414505137"/>
    <b v="0"/>
    <n v="2"/>
    <b v="0"/>
    <s v="theater/plays"/>
    <n v="10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n v="1443811268"/>
    <b v="0"/>
    <n v="13"/>
    <b v="0"/>
    <s v="theater/plays"/>
    <n v="395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n v="1422388822"/>
    <b v="0"/>
    <n v="5"/>
    <b v="0"/>
    <s v="theater/plays"/>
    <n v="4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n v="1472786744"/>
    <b v="0"/>
    <n v="2"/>
    <b v="0"/>
    <s v="theater/plays"/>
    <n v="2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n v="1421031221"/>
    <b v="0"/>
    <n v="32"/>
    <b v="0"/>
    <s v="theater/plays"/>
    <n v="375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n v="1457628680"/>
    <b v="0"/>
    <n v="1"/>
    <b v="0"/>
    <s v="theater/plays"/>
    <n v="6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n v="1440701890"/>
    <b v="0"/>
    <n v="1"/>
    <b v="0"/>
    <s v="theater/plays"/>
    <n v="6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s v="theater/plays"/>
    <n v="106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n v="1464045954"/>
    <b v="0"/>
    <n v="1"/>
    <b v="0"/>
    <s v="theater/plays"/>
    <n v="2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n v="1403822912"/>
    <b v="0"/>
    <n v="16"/>
    <b v="0"/>
    <s v="theater/plays"/>
    <n v="160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n v="1409338556"/>
    <b v="0"/>
    <n v="12"/>
    <b v="0"/>
    <s v="theater/plays"/>
    <n v="73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n v="1449260256"/>
    <b v="0"/>
    <n v="4"/>
    <b v="0"/>
    <s v="theater/plays"/>
    <n v="11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n v="1397683410"/>
    <b v="0"/>
    <n v="2"/>
    <b v="0"/>
    <s v="theater/plays"/>
    <n v="5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n v="1446562494"/>
    <b v="0"/>
    <n v="3"/>
    <b v="0"/>
    <s v="theater/plays"/>
    <n v="11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n v="1424279986"/>
    <b v="0"/>
    <n v="3"/>
    <b v="0"/>
    <s v="theater/plays"/>
    <n v="3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n v="1455428380"/>
    <b v="0"/>
    <n v="4"/>
    <b v="0"/>
    <s v="theater/plays"/>
    <n v="7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n v="1402506278"/>
    <b v="0"/>
    <n v="2"/>
    <b v="0"/>
    <s v="theater/plays"/>
    <n v="1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n v="1486191507"/>
    <b v="0"/>
    <n v="10"/>
    <b v="0"/>
    <s v="theater/plays"/>
    <n v="10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n v="1458761673"/>
    <b v="0"/>
    <n v="11"/>
    <b v="0"/>
    <s v="theater/plays"/>
    <n v="132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n v="1471638646"/>
    <b v="0"/>
    <n v="6"/>
    <b v="0"/>
    <s v="theater/plays"/>
    <n v="60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n v="1458333811"/>
    <b v="0"/>
    <n v="2"/>
    <b v="0"/>
    <s v="theater/plays"/>
    <n v="3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n v="1403355126"/>
    <b v="0"/>
    <n v="6"/>
    <b v="0"/>
    <s v="theater/plays"/>
    <n v="39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n v="1418002634"/>
    <b v="0"/>
    <n v="8"/>
    <b v="0"/>
    <s v="theater/plays"/>
    <n v="60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n v="1460219110"/>
    <b v="0"/>
    <n v="37"/>
    <b v="0"/>
    <s v="theater/plays"/>
    <n v="1116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n v="1462280848"/>
    <b v="0"/>
    <n v="11"/>
    <b v="0"/>
    <s v="theater/plays"/>
    <n v="91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n v="1405024561"/>
    <b v="0"/>
    <n v="10"/>
    <b v="0"/>
    <s v="theater/plays"/>
    <n v="177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n v="1466621732"/>
    <b v="0"/>
    <n v="6"/>
    <b v="0"/>
    <s v="theater/plays"/>
    <n v="373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n v="1417533953"/>
    <b v="0"/>
    <n v="8"/>
    <b v="0"/>
    <s v="theater/plays"/>
    <n v="6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n v="1425678057"/>
    <b v="0"/>
    <n v="6"/>
    <b v="0"/>
    <s v="theater/plays"/>
    <n v="31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n v="1401978147"/>
    <b v="0"/>
    <n v="7"/>
    <b v="0"/>
    <s v="theater/plays"/>
    <n v="129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n v="1463545149"/>
    <b v="0"/>
    <n v="7"/>
    <b v="0"/>
    <s v="theater/plays"/>
    <n v="350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n v="1431113180"/>
    <b v="0"/>
    <n v="5"/>
    <b v="0"/>
    <s v="theater/plays"/>
    <n v="49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n v="1397854356"/>
    <b v="0"/>
    <n v="46"/>
    <b v="0"/>
    <s v="theater/plays"/>
    <n v="1164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n v="1412809644"/>
    <b v="0"/>
    <n v="10"/>
    <b v="0"/>
    <s v="theater/plays"/>
    <n v="30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n v="1454173120"/>
    <b v="0"/>
    <n v="19"/>
    <b v="0"/>
    <s v="theater/plays"/>
    <n v="214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n v="1460034594"/>
    <b v="0"/>
    <n v="13"/>
    <b v="0"/>
    <s v="theater/plays"/>
    <n v="163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n v="1399414290"/>
    <b v="0"/>
    <n v="13"/>
    <b v="0"/>
    <s v="theater/plays"/>
    <n v="50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300"/>
    <n v="32"/>
    <x v="2"/>
    <s v="US"/>
    <s v="USD"/>
    <n v="1440813413"/>
    <n v="1439517413"/>
    <b v="0"/>
    <n v="4"/>
    <b v="0"/>
    <s v="theater/plays"/>
    <n v="11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n v="1454342893"/>
    <b v="0"/>
    <n v="3"/>
    <b v="0"/>
    <s v="theater/plays"/>
    <n v="23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n v="1430494082"/>
    <b v="0"/>
    <n v="1"/>
    <b v="0"/>
    <s v="theater/plays"/>
    <n v="33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n v="1444689259"/>
    <b v="0"/>
    <n v="9"/>
    <b v="0"/>
    <s v="theater/plays"/>
    <n v="180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n v="1403169690"/>
    <b v="0"/>
    <n v="1"/>
    <b v="0"/>
    <s v="theater/plays"/>
    <n v="2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n v="1421339077"/>
    <b v="0"/>
    <n v="4"/>
    <b v="0"/>
    <s v="theater/plays"/>
    <n v="23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n v="1415341464"/>
    <b v="0"/>
    <n v="17"/>
    <b v="0"/>
    <s v="theater/plays"/>
    <n v="166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n v="1424992026"/>
    <b v="0"/>
    <n v="12"/>
    <b v="0"/>
    <s v="theater/plays"/>
    <n v="238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n v="1406058798"/>
    <b v="0"/>
    <n v="14"/>
    <b v="0"/>
    <s v="theater/plays"/>
    <n v="385"/>
    <n v="82.57"/>
    <x v="1"/>
    <s v="plays"/>
    <x v="3999"/>
    <d v="2014-08-31T19:51:49"/>
    <x v="3"/>
  </r>
  <r>
    <n v="4000"/>
    <s v="The Escorts"/>
    <s v="An Enticing Trip into the World of Assisted Dying"/>
    <n v="300"/>
    <n v="10"/>
    <x v="2"/>
    <s v="US"/>
    <s v="USD"/>
    <n v="1462631358"/>
    <n v="1457450958"/>
    <b v="0"/>
    <n v="1"/>
    <b v="0"/>
    <s v="theater/plays"/>
    <n v="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n v="1486681708"/>
    <b v="0"/>
    <n v="14"/>
    <b v="0"/>
    <s v="theater/plays"/>
    <n v="151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n v="1409187761"/>
    <b v="0"/>
    <n v="4"/>
    <b v="0"/>
    <s v="theater/plays"/>
    <n v="8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n v="1421417147"/>
    <b v="0"/>
    <n v="2"/>
    <b v="0"/>
    <s v="theater/plays"/>
    <n v="67"/>
    <n v="100.5"/>
    <x v="1"/>
    <s v="plays"/>
    <x v="4003"/>
    <d v="2015-02-15T14:05:47"/>
    <x v="0"/>
  </r>
  <r>
    <n v="4004"/>
    <s v="South Florida Tours"/>
    <s v="Help Launch The Queen Into South Florida!"/>
    <n v="3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n v="1408648985"/>
    <b v="0"/>
    <n v="2"/>
    <b v="0"/>
    <s v="theater/plays"/>
    <n v="13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n v="1406572381"/>
    <b v="0"/>
    <n v="1"/>
    <b v="0"/>
    <s v="theater/plays"/>
    <n v="2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n v="1435014507"/>
    <b v="0"/>
    <n v="4"/>
    <b v="0"/>
    <s v="theater/plays"/>
    <n v="20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n v="1406825360"/>
    <b v="0"/>
    <n v="3"/>
    <b v="0"/>
    <s v="theater/plays"/>
    <n v="2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n v="1412879366"/>
    <b v="0"/>
    <n v="38"/>
    <b v="0"/>
    <s v="theater/plays"/>
    <n v="581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n v="1419858278"/>
    <b v="0"/>
    <n v="4"/>
    <b v="0"/>
    <s v="theater/plays"/>
    <n v="6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n v="1421478823"/>
    <b v="0"/>
    <n v="2"/>
    <b v="0"/>
    <s v="theater/plays"/>
    <n v="9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n v="1408395400"/>
    <b v="0"/>
    <n v="7"/>
    <b v="0"/>
    <s v="theater/plays"/>
    <n v="23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n v="1407254874"/>
    <b v="0"/>
    <n v="2"/>
    <b v="0"/>
    <s v="theater/plays"/>
    <n v="3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300"/>
    <n v="130"/>
    <x v="2"/>
    <s v="GB"/>
    <s v="GBP"/>
    <n v="1475877108"/>
    <n v="1473285108"/>
    <b v="0"/>
    <n v="4"/>
    <b v="0"/>
    <s v="theater/plays"/>
    <n v="43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n v="1455725596"/>
    <b v="0"/>
    <n v="4"/>
    <b v="0"/>
    <s v="theater/plays"/>
    <n v="10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n v="1424579699"/>
    <b v="0"/>
    <n v="3"/>
    <b v="0"/>
    <s v="theater/plays"/>
    <n v="3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n v="1409176358"/>
    <b v="0"/>
    <n v="2"/>
    <b v="0"/>
    <s v="theater/plays"/>
    <n v="50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n v="1418824867"/>
    <b v="0"/>
    <n v="197"/>
    <b v="0"/>
    <s v="theater/plays"/>
    <n v="5008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n v="1438445097"/>
    <b v="0"/>
    <n v="1"/>
    <b v="0"/>
    <s v="theater/plays"/>
    <n v="4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s v="theater/plays"/>
    <n v="100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n v="1486077481"/>
    <b v="0"/>
    <n v="7"/>
    <b v="0"/>
    <s v="theater/plays"/>
    <n v="86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n v="1399415500"/>
    <b v="0"/>
    <n v="11"/>
    <b v="0"/>
    <s v="theater/plays"/>
    <n v="224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n v="1452008599"/>
    <b v="0"/>
    <n v="6"/>
    <b v="0"/>
    <s v="theater/plays"/>
    <n v="160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n v="1445023516"/>
    <b v="0"/>
    <n v="7"/>
    <b v="0"/>
    <s v="theater/plays"/>
    <n v="165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n v="1472711224"/>
    <b v="0"/>
    <n v="94"/>
    <b v="0"/>
    <s v="theater/plays"/>
    <n v="2457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n v="1425509050"/>
    <b v="0"/>
    <n v="2"/>
    <b v="0"/>
    <s v="theater/plays"/>
    <n v="8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n v="1411333887"/>
    <b v="0"/>
    <n v="25"/>
    <b v="0"/>
    <s v="theater/plays"/>
    <n v="1474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n v="1402784964"/>
    <b v="0"/>
    <n v="17"/>
    <b v="0"/>
    <s v="theater/plays"/>
    <n v="1129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s v="theater/plays"/>
    <n v="32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n v="1408389010"/>
    <b v="0"/>
    <n v="4"/>
    <b v="0"/>
    <s v="theater/plays"/>
    <n v="120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n v="1446048367"/>
    <b v="0"/>
    <n v="5"/>
    <b v="0"/>
    <s v="theater/plays"/>
    <n v="12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n v="1432100004"/>
    <b v="0"/>
    <n v="2"/>
    <b v="0"/>
    <s v="theater/plays"/>
    <n v="1000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250"/>
    <n v="21"/>
    <x v="2"/>
    <s v="GB"/>
    <s v="GBP"/>
    <n v="1473160954"/>
    <n v="1467976954"/>
    <b v="0"/>
    <n v="2"/>
    <b v="0"/>
    <s v="theater/plays"/>
    <n v="8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n v="1419213664"/>
    <b v="0"/>
    <n v="3"/>
    <b v="0"/>
    <s v="theater/plays"/>
    <n v="8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n v="1426050982"/>
    <b v="0"/>
    <n v="4"/>
    <b v="0"/>
    <s v="theater/plays"/>
    <n v="90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n v="1411400210"/>
    <b v="0"/>
    <n v="12"/>
    <b v="0"/>
    <s v="theater/plays"/>
    <n v="209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n v="1418862743"/>
    <b v="0"/>
    <n v="4"/>
    <b v="0"/>
    <s v="theater/plays"/>
    <n v="55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n v="1457352787"/>
    <b v="0"/>
    <n v="91"/>
    <b v="0"/>
    <s v="theater/plays"/>
    <n v="1501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n v="1434322815"/>
    <b v="0"/>
    <n v="1"/>
    <b v="0"/>
    <s v="theater/plays"/>
    <n v="8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n v="1408050316"/>
    <b v="0"/>
    <n v="13"/>
    <b v="0"/>
    <s v="theater/plays"/>
    <n v="563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n v="1413477228"/>
    <b v="0"/>
    <n v="2"/>
    <b v="0"/>
    <s v="theater/plays"/>
    <n v="55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n v="1400600031"/>
    <b v="0"/>
    <n v="21"/>
    <b v="0"/>
    <s v="theater/plays"/>
    <n v="441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n v="1465856639"/>
    <b v="0"/>
    <n v="9"/>
    <b v="0"/>
    <s v="theater/plays"/>
    <n v="398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n v="1446506080"/>
    <b v="0"/>
    <n v="6"/>
    <b v="0"/>
    <s v="theater/plays"/>
    <n v="388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n v="1458178044"/>
    <b v="0"/>
    <n v="4"/>
    <b v="0"/>
    <s v="theater/plays"/>
    <n v="48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n v="1408116152"/>
    <b v="0"/>
    <n v="7"/>
    <b v="0"/>
    <s v="theater/plays"/>
    <n v="125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n v="1400604056"/>
    <b v="0"/>
    <n v="5"/>
    <b v="0"/>
    <s v="theater/plays"/>
    <n v="14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n v="1464889468"/>
    <b v="0"/>
    <n v="3"/>
    <b v="0"/>
    <s v="theater/plays"/>
    <n v="245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n v="1401294084"/>
    <b v="0"/>
    <n v="9"/>
    <b v="0"/>
    <s v="theater/plays"/>
    <n v="68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n v="1427724426"/>
    <b v="0"/>
    <n v="6"/>
    <b v="0"/>
    <s v="theater/plays"/>
    <n v="193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n v="1405291811"/>
    <b v="0"/>
    <n v="4"/>
    <b v="0"/>
    <s v="theater/plays"/>
    <n v="18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n v="1461027388"/>
    <b v="0"/>
    <n v="1"/>
    <b v="0"/>
    <s v="theater/plays"/>
    <n v="17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n v="1439952550"/>
    <b v="0"/>
    <n v="17"/>
    <b v="0"/>
    <s v="theater/plays"/>
    <n v="2030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n v="1481756855"/>
    <b v="0"/>
    <n v="1"/>
    <b v="0"/>
    <s v="theater/plays"/>
    <n v="23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n v="1421596356"/>
    <b v="0"/>
    <n v="13"/>
    <b v="0"/>
    <s v="theater/plays"/>
    <n v="287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n v="1422374420"/>
    <b v="0"/>
    <n v="6"/>
    <b v="0"/>
    <s v="theater/plays"/>
    <n v="110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n v="1403462111"/>
    <b v="0"/>
    <n v="2"/>
    <b v="0"/>
    <s v="theater/plays"/>
    <n v="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n v="1426407426"/>
    <b v="0"/>
    <n v="2"/>
    <b v="0"/>
    <s v="theater/plays"/>
    <n v="25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n v="1444137375"/>
    <b v="0"/>
    <n v="21"/>
    <b v="0"/>
    <s v="theater/plays"/>
    <n v="574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n v="1400547969"/>
    <b v="0"/>
    <n v="13"/>
    <b v="0"/>
    <s v="theater/plays"/>
    <n v="461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n v="1479747794"/>
    <b v="0"/>
    <n v="6"/>
    <b v="0"/>
    <s v="theater/plays"/>
    <n v="1214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n v="1463783521"/>
    <b v="0"/>
    <n v="1"/>
    <b v="0"/>
    <s v="theater/plays"/>
    <n v="5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n v="1423231025"/>
    <b v="0"/>
    <n v="12"/>
    <b v="0"/>
    <s v="theater/plays"/>
    <n v="350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n v="1446179553"/>
    <b v="0"/>
    <n v="2"/>
    <b v="0"/>
    <s v="theater/plays"/>
    <n v="3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n v="1450203416"/>
    <b v="0"/>
    <n v="6"/>
    <b v="0"/>
    <s v="theater/plays"/>
    <n v="759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n v="1473416906"/>
    <b v="0"/>
    <n v="1"/>
    <b v="0"/>
    <s v="theater/plays"/>
    <n v="1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n v="1424701775"/>
    <b v="0"/>
    <n v="1"/>
    <b v="0"/>
    <s v="theater/plays"/>
    <n v="1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n v="1445985299"/>
    <b v="0"/>
    <n v="5"/>
    <b v="0"/>
    <s v="theater/plays"/>
    <n v="47"/>
    <n v="9.4"/>
    <x v="1"/>
    <s v="plays"/>
    <x v="4086"/>
    <d v="2015-11-21T04:00:00"/>
    <x v="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n v="1418827324"/>
    <b v="0"/>
    <n v="3"/>
    <b v="0"/>
    <s v="theater/plays"/>
    <n v="216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n v="1430242488"/>
    <b v="0"/>
    <n v="8"/>
    <b v="0"/>
    <s v="theater/plays"/>
    <n v="240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n v="1437754137"/>
    <b v="0"/>
    <n v="3"/>
    <b v="0"/>
    <s v="theater/plays"/>
    <n v="32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n v="1418818151"/>
    <b v="0"/>
    <n v="8"/>
    <b v="0"/>
    <s v="theater/plays"/>
    <n v="25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n v="1423024847"/>
    <b v="0"/>
    <n v="1"/>
    <b v="0"/>
    <s v="theater/plays"/>
    <n v="29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n v="1435088093"/>
    <b v="0"/>
    <n v="4"/>
    <b v="0"/>
    <s v="theater/plays"/>
    <n v="86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n v="1410141900"/>
    <b v="0"/>
    <n v="8"/>
    <b v="0"/>
    <s v="theater/plays"/>
    <n v="121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n v="1479516350"/>
    <b v="0"/>
    <n v="1"/>
    <b v="0"/>
    <s v="theater/plays"/>
    <n v="1600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n v="1484484219"/>
    <b v="0"/>
    <n v="5"/>
    <b v="0"/>
    <s v="theater/plays"/>
    <n v="800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n v="1468959873"/>
    <b v="0"/>
    <n v="1"/>
    <b v="0"/>
    <s v="theater/plays"/>
    <n v="125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n v="1460751673"/>
    <b v="0"/>
    <n v="6"/>
    <b v="0"/>
    <s v="theater/plays"/>
    <n v="548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n v="1435953566"/>
    <b v="0"/>
    <n v="6"/>
    <b v="0"/>
    <s v="theater/plays"/>
    <n v="40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n v="1474958434"/>
    <b v="0"/>
    <n v="14"/>
    <b v="0"/>
    <s v="theater/plays"/>
    <n v="3205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n v="1479860109"/>
    <b v="0"/>
    <n v="6"/>
    <b v="0"/>
    <s v="theater/plays"/>
    <n v="17692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n v="1424221866"/>
    <b v="0"/>
    <n v="33"/>
    <b v="0"/>
    <s v="theater/plays"/>
    <n v="35300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n v="1409608801"/>
    <b v="0"/>
    <n v="4"/>
    <b v="0"/>
    <s v="theater/plays"/>
    <n v="410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n v="1485909937"/>
    <b v="0"/>
    <n v="1"/>
    <b v="0"/>
    <s v="theater/plays"/>
    <n v="590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n v="1463929351"/>
    <b v="0"/>
    <n v="6"/>
    <b v="0"/>
    <s v="theater/plays"/>
    <n v="4300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n v="1422155740"/>
    <b v="0"/>
    <n v="6"/>
    <b v="0"/>
    <s v="theater/plays"/>
    <n v="9400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n v="1454280186"/>
    <b v="0"/>
    <n v="1"/>
    <b v="0"/>
    <s v="theater/plays"/>
    <n v="10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n v="1450619123"/>
    <b v="0"/>
    <n v="3"/>
    <b v="0"/>
    <s v="theater/plays"/>
    <n v="30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F69B15-0B76-E948-811F-F788096BA12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C4D13-8C54-FB48-AEBE-33234A3E6595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52B59A-38B3-0641-B6C0-75ABE658CFEC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D92849-0551-DD44-90AE-AC983F364DFA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8FA98-BB05-A946-B6B9-17E69D52BD4F}">
  <sheetPr codeName="Sheet1"/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8363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C6C8C-C0F4-2446-A5F4-07BCFC57E854}">
  <sheetPr codeName="Sheet2"/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8363</v>
      </c>
    </row>
    <row r="2" spans="1:5" x14ac:dyDescent="0.2">
      <c r="A2" s="13" t="s">
        <v>8358</v>
      </c>
      <c r="B2" t="s">
        <v>8363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BEDEF-5D55-8B4D-B9AD-3C510CCCFA9D}">
  <sheetPr codeName="Sheet3"/>
  <dimension ref="A1:F10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8371</v>
      </c>
      <c r="B2" t="s">
        <v>8363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8370</v>
      </c>
      <c r="B6" s="15">
        <v>13</v>
      </c>
      <c r="C6" s="15">
        <v>105</v>
      </c>
      <c r="D6" s="15">
        <v>24</v>
      </c>
      <c r="E6" s="15">
        <v>183</v>
      </c>
      <c r="F6" s="15">
        <v>325</v>
      </c>
    </row>
    <row r="7" spans="1:6" x14ac:dyDescent="0.2">
      <c r="A7" s="14" t="s">
        <v>8367</v>
      </c>
      <c r="B7" s="15">
        <v>9</v>
      </c>
      <c r="C7" s="15">
        <v>141</v>
      </c>
      <c r="D7" s="15"/>
      <c r="E7" s="15">
        <v>282</v>
      </c>
      <c r="F7" s="15">
        <v>432</v>
      </c>
    </row>
    <row r="8" spans="1:6" x14ac:dyDescent="0.2">
      <c r="A8" s="14" t="s">
        <v>8368</v>
      </c>
      <c r="B8" s="15">
        <v>9</v>
      </c>
      <c r="C8" s="15">
        <v>131</v>
      </c>
      <c r="D8" s="15"/>
      <c r="E8" s="15">
        <v>218</v>
      </c>
      <c r="F8" s="15">
        <v>358</v>
      </c>
    </row>
    <row r="9" spans="1:6" x14ac:dyDescent="0.2">
      <c r="A9" s="14" t="s">
        <v>8369</v>
      </c>
      <c r="B9" s="15">
        <v>6</v>
      </c>
      <c r="C9" s="15">
        <v>116</v>
      </c>
      <c r="D9" s="15"/>
      <c r="E9" s="15">
        <v>156</v>
      </c>
      <c r="F9" s="15">
        <v>278</v>
      </c>
    </row>
    <row r="10" spans="1:6" x14ac:dyDescent="0.2">
      <c r="A10" s="14" t="s">
        <v>8361</v>
      </c>
      <c r="B10" s="15">
        <v>37</v>
      </c>
      <c r="C10" s="15">
        <v>493</v>
      </c>
      <c r="D10" s="15">
        <v>24</v>
      </c>
      <c r="E10" s="15">
        <v>839</v>
      </c>
      <c r="F10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BD587-D795-3F41-B2DD-A3CAD6125C8D}">
  <sheetPr codeName="Sheet5"/>
  <dimension ref="A1:E1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8371</v>
      </c>
      <c r="B2" t="s">
        <v>8363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1" t="s">
        <v>8393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21" t="s">
        <v>8394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21" t="s">
        <v>8395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21" t="s">
        <v>8396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21" t="s">
        <v>8387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21" t="s">
        <v>8397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21" t="s">
        <v>8388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21" t="s">
        <v>8389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21" t="s">
        <v>8390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21" t="s">
        <v>8391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21" t="s">
        <v>8392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21" t="s">
        <v>8398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21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4363F-725A-0A48-BA1D-DBFC00F9C2C4}">
  <sheetPr codeName="Sheet6"/>
  <dimension ref="A1:H15"/>
  <sheetViews>
    <sheetView zoomScale="110" zoomScaleNormal="110" workbookViewId="0">
      <selection activeCell="B2" sqref="B2"/>
    </sheetView>
  </sheetViews>
  <sheetFormatPr baseColWidth="10" defaultRowHeight="15" x14ac:dyDescent="0.2"/>
  <cols>
    <col min="1" max="1" width="21.832031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6640625" bestFit="1" customWidth="1"/>
  </cols>
  <sheetData>
    <row r="1" spans="1:8" x14ac:dyDescent="0.2">
      <c r="A1" s="24" t="s">
        <v>8399</v>
      </c>
      <c r="B1" s="1" t="s">
        <v>8400</v>
      </c>
      <c r="C1" s="1" t="s">
        <v>8401</v>
      </c>
      <c r="D1" s="1" t="s">
        <v>8402</v>
      </c>
      <c r="E1" s="1" t="s">
        <v>8403</v>
      </c>
      <c r="F1" s="23" t="s">
        <v>8404</v>
      </c>
      <c r="G1" s="1" t="s">
        <v>8405</v>
      </c>
      <c r="H1" s="1" t="s">
        <v>8406</v>
      </c>
    </row>
    <row r="2" spans="1:8" x14ac:dyDescent="0.2">
      <c r="A2" s="25" t="s">
        <v>8407</v>
      </c>
      <c r="B2">
        <f>COUNTIFS('Kickstarter Challenge'!$D:$D,"&lt;1000",'Kickstarter Challenge'!$F:$F,"successful",'Kickstarter Challenge'!$R:$R,"plays")</f>
        <v>141</v>
      </c>
      <c r="C2">
        <f>COUNTIFS('Kickstarter Challenge'!$D:$D,"&lt;1000",'Kickstarter Challenge'!$F:$F,"failed",'Kickstarter Challenge'!$R:$R,"plays")</f>
        <v>45</v>
      </c>
      <c r="D2">
        <f>COUNTIFS('Kickstarter Challenge'!$D:$D, "&lt;1000",'Kickstarter Challenge'!$F:$F,"canceled",'Kickstarter Challenge'!$R:$R,"plays")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v>0</v>
      </c>
    </row>
    <row r="3" spans="1:8" x14ac:dyDescent="0.2">
      <c r="A3" s="25" t="s">
        <v>8408</v>
      </c>
      <c r="B3">
        <f>COUNTIFS('Kickstarter Challenge'!$D:$D,"&gt;=1000",'Kickstarter Challenge'!$F:$F,"successful",'Kickstarter Challenge'!$D:$D,"&lt;=4999",'Kickstarter Challenge'!$R:$R,"plays")</f>
        <v>388</v>
      </c>
      <c r="C3">
        <f>COUNTIFS('Kickstarter Challenge'!$D:$D,"&gt;=1000",'Kickstarter Challenge'!$F:$F,"failed",'Kickstarter Challenge'!$D:$D,"&lt;=4999",'Kickstarter Challenge'!$R:$R,"plays")</f>
        <v>146</v>
      </c>
      <c r="D3">
        <f>COUNTIFS('Kickstarter Challenge'!$D:$D, "&gt;=1000",'Kickstarter Challenge'!$F:$F,"canceled",'Kickstarter Challenge'!$D:$D, "&lt;=4999",'Kickstarter Challenge'!$R:$R,"plays")</f>
        <v>0</v>
      </c>
      <c r="E3">
        <f t="shared" ref="E3:E15" si="0">SUM(B3:D3)</f>
        <v>534</v>
      </c>
      <c r="F3" s="22">
        <f t="shared" ref="F3:F15" si="1">B3/E3</f>
        <v>0.72659176029962547</v>
      </c>
      <c r="G3" s="22">
        <f t="shared" ref="G3:G15" si="2">C3/E3</f>
        <v>0.27340823970037453</v>
      </c>
      <c r="H3" s="22">
        <v>0</v>
      </c>
    </row>
    <row r="4" spans="1:8" x14ac:dyDescent="0.2">
      <c r="A4" s="25" t="s">
        <v>8409</v>
      </c>
      <c r="B4">
        <f>COUNTIFS('Kickstarter Challenge'!$D:$D,"&gt;=5000",'Kickstarter Challenge'!$F:$F,"successful",'Kickstarter Challenge'!$D:$D,"&lt;=9999",'Kickstarter Challenge'!$R:$R,"plays")</f>
        <v>93</v>
      </c>
      <c r="C4">
        <f>COUNTIFS('Kickstarter Challenge'!$D:$D,"&gt;=5000",'Kickstarter Challenge'!$F:$F,"failed",'Kickstarter Challenge'!$D:$D,"&lt;=9999",'Kickstarter Challenge'!$R:$R,"plays")</f>
        <v>76</v>
      </c>
      <c r="D4">
        <f>COUNTIFS('Kickstarter Challenge'!$D:$D, "&gt;=5000",'Kickstarter Challenge'!$F:$F,"canceled",'Kickstarter Challenge'!$D:$D, "&lt;=9999",'Kickstarter Challenge'!$R:$R,"plays")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v>0</v>
      </c>
    </row>
    <row r="5" spans="1:8" x14ac:dyDescent="0.2">
      <c r="A5" s="25" t="s">
        <v>8410</v>
      </c>
      <c r="B5">
        <f>COUNTIFS('Kickstarter Challenge'!$D:$D,"&gt;=10000",'Kickstarter Challenge'!$F:$F,"successful",'Kickstarter Challenge'!$D:$D,"&lt;=14999",'Kickstarter Challenge'!$R:$R,"plays")</f>
        <v>39</v>
      </c>
      <c r="C5">
        <f>COUNTIFS('Kickstarter Challenge'!$D:$D,"&gt;=10000",'Kickstarter Challenge'!$F:$F,"failed",'Kickstarter Challenge'!$D:$D,"&lt;=14999",'Kickstarter Challenge'!$R:$R,"plays")</f>
        <v>33</v>
      </c>
      <c r="D5">
        <f>COUNTIFS('Kickstarter Challenge'!$D:$D, "&gt;=10000",'Kickstarter Challenge'!$F:$F,"canceled",'Kickstarter Challenge'!$D:$D, "&lt;=14999",'Kickstarter Challenge'!$R:$R,"plays")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v>0</v>
      </c>
    </row>
    <row r="6" spans="1:8" x14ac:dyDescent="0.2">
      <c r="A6" s="25" t="s">
        <v>8411</v>
      </c>
      <c r="B6">
        <f>COUNTIFS('Kickstarter Challenge'!$D:$D,"&gt;=15000",'Kickstarter Challenge'!$F:$F,"successful",'Kickstarter Challenge'!$D:$D,"&lt;=19999",'Kickstarter Challenge'!$R:$R,"plays")</f>
        <v>12</v>
      </c>
      <c r="C6">
        <f>COUNTIFS('Kickstarter Challenge'!$D:$D,"&gt;=15000",'Kickstarter Challenge'!$F:$F,"failed",'Kickstarter Challenge'!$D:$D,"&lt;=19999",'Kickstarter Challenge'!$R:$R,"plays")</f>
        <v>12</v>
      </c>
      <c r="D6">
        <f>COUNTIFS('Kickstarter Challenge'!$D:$D, "&gt;=15000",'Kickstarter Challenge'!$F:$F,"canceled",'Kickstarter Challenge'!$D:$D, "&lt;=19999",'Kickstarter Challenge'!$R:$R,"plays")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v>0</v>
      </c>
    </row>
    <row r="7" spans="1:8" x14ac:dyDescent="0.2">
      <c r="A7" s="25" t="s">
        <v>8412</v>
      </c>
      <c r="B7">
        <f>COUNTIFS('Kickstarter Challenge'!$D:$D,"&gt;=20000",'Kickstarter Challenge'!$F:$F,"successful",'Kickstarter Challenge'!$D:$D,"&lt;=24999",'Kickstarter Challenge'!$R:$R,"plays")</f>
        <v>9</v>
      </c>
      <c r="C7">
        <f>COUNTIFS('Kickstarter Challenge'!$D:$D,"&gt;=20000",'Kickstarter Challenge'!$F:$F,"failed",'Kickstarter Challenge'!$D:$D,"&lt;=24999",'Kickstarter Challenge'!$R:$R,"plays")</f>
        <v>11</v>
      </c>
      <c r="D7">
        <f>COUNTIFS('Kickstarter Challenge'!$D:$D, "&gt;=20000",'Kickstarter Challenge'!$F:$F,"canceled",'Kickstarter Challenge'!$D:$D, "&lt;=24999",'Kickstarter Challenge'!$R:$R,"plays")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v>0</v>
      </c>
    </row>
    <row r="8" spans="1:8" x14ac:dyDescent="0.2">
      <c r="A8" s="25" t="s">
        <v>8413</v>
      </c>
      <c r="B8">
        <f>COUNTIFS('Kickstarter Challenge'!$D:$D,"&gt;=25000",'Kickstarter Challenge'!$F:$F,"successful",'Kickstarter Challenge'!$D:$D,"&lt;=29999",'Kickstarter Challenge'!$R:$R,"plays")</f>
        <v>1</v>
      </c>
      <c r="C8">
        <f>COUNTIFS('Kickstarter Challenge'!$D:$D,"&gt;=25000",'Kickstarter Challenge'!$F:$F,"failed",'Kickstarter Challenge'!$D:$D,"&lt;=29999",'Kickstarter Challenge'!$R:$R,"plays")</f>
        <v>4</v>
      </c>
      <c r="D8">
        <f>COUNTIFS('Kickstarter Challenge'!$D:$D, "&gt;=25000",'Kickstarter Challenge'!$F:$F,"canceled",'Kickstarter Challenge'!$D:$D, "&lt;=29999",'Kickstarter Challenge'!$R:$R,"plays")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v>0</v>
      </c>
    </row>
    <row r="9" spans="1:8" x14ac:dyDescent="0.2">
      <c r="A9" s="25" t="s">
        <v>8414</v>
      </c>
      <c r="B9">
        <f>COUNTIFS('Kickstarter Challenge'!$D:$D,"&gt;=30000",'Kickstarter Challenge'!$F:$F,"successful",'Kickstarter Challenge'!$D:$D,"&lt;=34999",'Kickstarter Challenge'!$R:$R,"plays")</f>
        <v>3</v>
      </c>
      <c r="C9">
        <f>COUNTIFS('Kickstarter Challenge'!$D:$D,"&gt;=30000",'Kickstarter Challenge'!$F:$F,"failed",'Kickstarter Challenge'!$D:$D,"&lt;=34999",'Kickstarter Challenge'!$R:$R,"plays")</f>
        <v>8</v>
      </c>
      <c r="D9">
        <f>COUNTIFS('Kickstarter Challenge'!$D:$D, "&gt;=30000",'Kickstarter Challenge'!$F:$F,"canceled",'Kickstarter Challenge'!$D:$D, "&lt;=34999",'Kickstarter Challenge'!$R:$R,"plays")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v>0</v>
      </c>
    </row>
    <row r="10" spans="1:8" x14ac:dyDescent="0.2">
      <c r="A10" s="25" t="s">
        <v>8415</v>
      </c>
      <c r="B10">
        <f>COUNTIFS('Kickstarter Challenge'!$D:$D,"&gt;=35000",'Kickstarter Challenge'!$F:$F,"successful",'Kickstarter Challenge'!$D:$D,"&lt;=39999",'Kickstarter Challenge'!$R:$R,"plays")</f>
        <v>4</v>
      </c>
      <c r="C10">
        <f>COUNTIFS('Kickstarter Challenge'!$D:$D,"&gt;=35000",'Kickstarter Challenge'!$F:$F,"failed",'Kickstarter Challenge'!$D:$D,"&lt;=39999",'Kickstarter Challenge'!$R:$R,"plays")</f>
        <v>2</v>
      </c>
      <c r="D10">
        <f>COUNTIFS('Kickstarter Challenge'!$D:$D, "&gt;=35000",'Kickstarter Challenge'!$F:$F,"canceled",'Kickstarter Challenge'!$D:$D, "&lt;=39999",'Kickstarter Challenge'!$R:$R,"plays")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v>0</v>
      </c>
    </row>
    <row r="11" spans="1:8" x14ac:dyDescent="0.2">
      <c r="A11" s="25" t="s">
        <v>8416</v>
      </c>
      <c r="B11">
        <f>COUNTIFS('Kickstarter Challenge'!$D:$D,"&gt;=40000",'Kickstarter Challenge'!$F:$F,"successful",'Kickstarter Challenge'!$D:$D,"&lt;=44999",'Kickstarter Challenge'!$R:$R,"plays")</f>
        <v>2</v>
      </c>
      <c r="C11">
        <f>COUNTIFS('Kickstarter Challenge'!$D:$D,"&gt;=40000",'Kickstarter Challenge'!$F:$F,"failed",'Kickstarter Challenge'!$D:$D,"&lt;=44999",'Kickstarter Challenge'!$R:$R,"plays")</f>
        <v>1</v>
      </c>
      <c r="D11">
        <f>COUNTIFS('Kickstarter Challenge'!$D:$D, "&gt;=40000",'Kickstarter Challenge'!$F:$F,"canceled",'Kickstarter Challenge'!$D:$D, "&lt;=44999",'Kickstarter Challenge'!$R:$R,"plays")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v>0</v>
      </c>
    </row>
    <row r="12" spans="1:8" x14ac:dyDescent="0.2">
      <c r="A12" s="25" t="s">
        <v>8417</v>
      </c>
      <c r="B12">
        <f>COUNTIFS('Kickstarter Challenge'!$D:$D,"&gt;=45000",'Kickstarter Challenge'!$F:$F,"successful",'Kickstarter Challenge'!$D:$D,"&lt;=49999",'Kickstarter Challenge'!$R:$R,"plays")</f>
        <v>0</v>
      </c>
      <c r="C12">
        <f>COUNTIFS('Kickstarter Challenge'!$D:$D,"&gt;=45000",'Kickstarter Challenge'!$F:$F,"failed",'Kickstarter Challenge'!$D:$D,"&lt;=49999",'Kickstarter Challenge'!$R:$R,"plays")</f>
        <v>1</v>
      </c>
      <c r="D12">
        <f>COUNTIFS('Kickstarter Challenge'!$D:$D, "&gt;=45000",'Kickstarter Challenge'!$F:$F,"canceled",'Kickstarter Challenge'!$D:$D, "&lt;=49999",'Kickstarter Challenge'!$R:$R,"plays")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v>0</v>
      </c>
    </row>
    <row r="13" spans="1:8" x14ac:dyDescent="0.2">
      <c r="A13" s="25" t="s">
        <v>8418</v>
      </c>
      <c r="B13">
        <f>COUNTIFS('Kickstarter Challenge'!$D:$D,"&gt;=50000",'Kickstarter Challenge'!$F:$F,"successful",'Kickstarter Challenge'!$R:$R,"plays")</f>
        <v>2</v>
      </c>
      <c r="C13">
        <f>COUNTIFS('Kickstarter Challenge'!$D:$D,"&gt;=50000",'Kickstarter Challenge'!$F:$F,"failed",'Kickstarter Challenge'!$D:$D,"&lt;=4999",'Kickstarter Challenge'!$R:$R,"plays")</f>
        <v>0</v>
      </c>
      <c r="D13">
        <f>COUNTIFS('Kickstarter Challenge'!$D:$D, "&gt;=50000",'Kickstarter Challenge'!$F:$F,"canceled",'Kickstarter Challenge'!$R:$R,"plays")</f>
        <v>0</v>
      </c>
      <c r="E13">
        <f t="shared" si="0"/>
        <v>2</v>
      </c>
      <c r="F13" s="22">
        <f t="shared" si="1"/>
        <v>1</v>
      </c>
      <c r="G13" s="22">
        <f t="shared" si="2"/>
        <v>0</v>
      </c>
      <c r="H13" s="22">
        <v>0</v>
      </c>
    </row>
    <row r="14" spans="1:8" x14ac:dyDescent="0.2">
      <c r="A14" t="s">
        <v>8419</v>
      </c>
      <c r="B14">
        <f>SUM(B2:B13)</f>
        <v>694</v>
      </c>
      <c r="C14">
        <f>SUM(C2:C13)</f>
        <v>339</v>
      </c>
      <c r="D14">
        <f>SUM(D2:D13)</f>
        <v>0</v>
      </c>
      <c r="E14">
        <f t="shared" si="0"/>
        <v>1033</v>
      </c>
      <c r="F14" s="22">
        <f t="shared" si="1"/>
        <v>0.67182962245885769</v>
      </c>
      <c r="G14" s="22">
        <f t="shared" si="2"/>
        <v>0.32817037754114231</v>
      </c>
      <c r="H14" s="22">
        <v>0</v>
      </c>
    </row>
    <row r="15" spans="1:8" x14ac:dyDescent="0.2">
      <c r="A15" t="s">
        <v>8420</v>
      </c>
      <c r="B15">
        <f>COUNTIFS('Kickstarter Challenge'!$D:$D,"&gt;0",'Kickstarter Challenge'!$F:$F,"successful",'Kickstarter Challenge'!$R:$R,"plays")</f>
        <v>694</v>
      </c>
      <c r="C15">
        <f>COUNTIFS('Kickstarter Challenge'!$D:$D,"&gt;0",'Kickstarter Challenge'!$F:$F,"failed",'Kickstarter Challenge'!$R:$R,"plays")</f>
        <v>353</v>
      </c>
      <c r="D15">
        <f>COUNTIFS('Kickstarter Challenge'!$D:$D,"&gt;0",'Kickstarter Challenge'!$F:$F,"canceled",'Kickstarter Challenge'!$R:$R,"plays")</f>
        <v>0</v>
      </c>
      <c r="E15">
        <f t="shared" si="0"/>
        <v>1047</v>
      </c>
      <c r="F15" s="22">
        <f t="shared" si="1"/>
        <v>0.6628462273161414</v>
      </c>
      <c r="G15" s="22">
        <f t="shared" si="2"/>
        <v>0.33715377268385865</v>
      </c>
      <c r="H15" s="22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U4115"/>
  <sheetViews>
    <sheetView tabSelected="1" zoomScale="95" zoomScaleNormal="95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customWidth="1"/>
    <col min="16" max="16" width="15.6640625" customWidth="1"/>
    <col min="17" max="17" width="29" customWidth="1"/>
    <col min="18" max="18" width="16.6640625" customWidth="1"/>
    <col min="19" max="19" width="19" style="17" customWidth="1"/>
    <col min="20" max="20" width="21" customWidth="1"/>
    <col min="21" max="21" width="10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8371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5352D317-52E1-9C4E-901D-F26DC16568A8}"/>
  <sortState xmlns:xlrd2="http://schemas.microsoft.com/office/spreadsheetml/2017/richdata2" ref="O2:O4115">
    <sortCondition ref="O1"/>
  </sortState>
  <conditionalFormatting sqref="F1:F1048576">
    <cfRule type="containsText" dxfId="29" priority="2" operator="containsText" text="canceled">
      <formula>NOT(ISERROR(SEARCH("canceled",F1)))</formula>
    </cfRule>
    <cfRule type="containsText" dxfId="28" priority="3" operator="containsText" text="cancelled">
      <formula>NOT(ISERROR(SEARCH("cancelled",F1)))</formula>
    </cfRule>
    <cfRule type="containsText" dxfId="27" priority="4" operator="containsText" text="fail">
      <formula>NOT(ISERROR(SEARCH("fail",F1)))</formula>
    </cfRule>
    <cfRule type="containsText" dxfId="26" priority="5" operator="containsText" text="successful">
      <formula>NOT(ISERROR(SEARCH("successful",F1)))</formula>
    </cfRule>
    <cfRule type="containsText" dxfId="25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8B17A-25E4-4341-B921-F494C48755C1}">
  <sheetPr codeName="Sheet8"/>
  <dimension ref="A1:C14"/>
  <sheetViews>
    <sheetView workbookViewId="0">
      <selection activeCell="C2" sqref="C2"/>
    </sheetView>
  </sheetViews>
  <sheetFormatPr baseColWidth="10" defaultRowHeight="15" x14ac:dyDescent="0.2"/>
  <cols>
    <col min="1" max="1" width="24.1640625" bestFit="1" customWidth="1"/>
    <col min="2" max="2" width="15" customWidth="1"/>
    <col min="3" max="3" width="13.1640625" customWidth="1"/>
  </cols>
  <sheetData>
    <row r="1" spans="1:3" ht="17" customHeight="1" x14ac:dyDescent="0.2">
      <c r="B1" s="18" t="s">
        <v>8374</v>
      </c>
      <c r="C1" s="18" t="s">
        <v>8379</v>
      </c>
    </row>
    <row r="2" spans="1:3" ht="17" customHeight="1" x14ac:dyDescent="0.2">
      <c r="A2" t="s">
        <v>8375</v>
      </c>
      <c r="B2" s="20">
        <f>AVERAGE('Successful US Kickstarters'!D:D)</f>
        <v>2517.2640533980584</v>
      </c>
      <c r="C2" s="20">
        <f>AVERAGE('Failed US Kickstarters'!D:D)</f>
        <v>880.41600000000005</v>
      </c>
    </row>
    <row r="3" spans="1:3" ht="17" customHeight="1" x14ac:dyDescent="0.2">
      <c r="A3" t="s">
        <v>8376</v>
      </c>
      <c r="B3" s="20">
        <f>MEDIAN('Successful US Kickstarters'!D:D)</f>
        <v>1314</v>
      </c>
      <c r="C3" s="20">
        <f>MEDIAN('Failed US Kickstarters'!D:D)</f>
        <v>500</v>
      </c>
    </row>
    <row r="4" spans="1:3" ht="17" customHeight="1" x14ac:dyDescent="0.2">
      <c r="A4" t="s">
        <v>8380</v>
      </c>
      <c r="B4" s="20">
        <f>_xlfn.STDEV.P('Successful US Kickstarters'!D:D)</f>
        <v>5741.9025278993904</v>
      </c>
      <c r="C4" s="20">
        <f>_xlfn.STDEV.P('Failed US Kickstarters'!D:D)</f>
        <v>933.59443600741326</v>
      </c>
    </row>
    <row r="5" spans="1:3" ht="17" customHeight="1" x14ac:dyDescent="0.2">
      <c r="A5" t="s">
        <v>8381</v>
      </c>
      <c r="B5" s="20">
        <f>_xlfn.QUARTILE.EXC('Successful US Kickstarters'!D:D, 3)</f>
        <v>1750</v>
      </c>
      <c r="C5" s="20">
        <f>_xlfn.QUARTILE.EXC('Failed US Kickstarters'!D:D, 3)</f>
        <v>750</v>
      </c>
    </row>
    <row r="6" spans="1:3" ht="17" customHeight="1" x14ac:dyDescent="0.2">
      <c r="A6" t="s">
        <v>8382</v>
      </c>
      <c r="B6" s="20">
        <f>_xlfn.QUARTILE.EXC('Successful US Kickstarters'!D:D, 1)</f>
        <v>1000</v>
      </c>
      <c r="C6" s="20">
        <f>_xlfn.QUARTILE.EXC('Failed US Kickstarters'!D:D, 1)</f>
        <v>250</v>
      </c>
    </row>
    <row r="7" spans="1:3" ht="17" customHeight="1" x14ac:dyDescent="0.2">
      <c r="A7" t="s">
        <v>8383</v>
      </c>
      <c r="B7" s="20">
        <f>B5 - B6</f>
        <v>750</v>
      </c>
      <c r="C7" s="20">
        <f>C5-C6</f>
        <v>500</v>
      </c>
    </row>
    <row r="8" spans="1:3" ht="17" customHeight="1" x14ac:dyDescent="0.2">
      <c r="B8" s="20"/>
      <c r="C8" s="20"/>
    </row>
    <row r="9" spans="1:3" ht="17" customHeight="1" x14ac:dyDescent="0.2">
      <c r="A9" t="s">
        <v>8377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ht="17" customHeight="1" x14ac:dyDescent="0.2">
      <c r="A10" t="s">
        <v>8378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">
      <c r="A11" t="s">
        <v>8384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">
      <c r="A12" t="s">
        <v>8385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2">
      <c r="A13" t="s">
        <v>8382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2">
      <c r="A14" t="s">
        <v>8386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AF045-A4C2-1349-9F89-21E781451A59}">
  <sheetPr codeName="Sheet9"/>
  <dimension ref="A1:T1098"/>
  <sheetViews>
    <sheetView workbookViewId="0">
      <selection activeCell="A251" sqref="A251"/>
    </sheetView>
  </sheetViews>
  <sheetFormatPr baseColWidth="10" defaultRowHeight="15" x14ac:dyDescent="0.2"/>
  <cols>
    <col min="1" max="1" width="5.1640625" bestFit="1" customWidth="1"/>
    <col min="4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2500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2500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95</v>
      </c>
      <c r="P3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2500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2500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2500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3</v>
      </c>
      <c r="P6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2500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12</v>
      </c>
      <c r="P7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2500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4</v>
      </c>
      <c r="P8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2500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12</v>
      </c>
      <c r="P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2500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6</v>
      </c>
      <c r="P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2500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11</v>
      </c>
      <c r="P11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2500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2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2500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1</v>
      </c>
      <c r="P13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2500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2500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2</v>
      </c>
      <c r="P15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2500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252</v>
      </c>
      <c r="P17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2500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7</v>
      </c>
      <c r="P18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2500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30</v>
      </c>
      <c r="P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2500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19</v>
      </c>
      <c r="P2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2500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2500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11</v>
      </c>
      <c r="P23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2500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2500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2500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26</v>
      </c>
      <c r="P26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2500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1</v>
      </c>
      <c r="P27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2500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112</v>
      </c>
      <c r="P28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2500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2500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10</v>
      </c>
      <c r="P3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2500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76</v>
      </c>
      <c r="P31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2500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7</v>
      </c>
      <c r="P32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2500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5</v>
      </c>
      <c r="P33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2500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0</v>
      </c>
      <c r="P34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2500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2500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2500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46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2500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2500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11</v>
      </c>
      <c r="P3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2500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20</v>
      </c>
      <c r="P4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2500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2500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2500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1</v>
      </c>
      <c r="P43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2500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25</v>
      </c>
      <c r="P44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2500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22</v>
      </c>
      <c r="P45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2500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13</v>
      </c>
      <c r="P46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2500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2500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136</v>
      </c>
      <c r="P48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2500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0</v>
      </c>
      <c r="P4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2500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1</v>
      </c>
      <c r="P5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2500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2</v>
      </c>
      <c r="P51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2500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25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2500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23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2500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11</v>
      </c>
      <c r="P55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2500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1</v>
      </c>
      <c r="P56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2500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26</v>
      </c>
      <c r="P57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2500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81</v>
      </c>
      <c r="P58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2500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2500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17</v>
      </c>
      <c r="P6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2500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54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2500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2</v>
      </c>
      <c r="P62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750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248</v>
      </c>
      <c r="P63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750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48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750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13</v>
      </c>
      <c r="P65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750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83</v>
      </c>
      <c r="P66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750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750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57</v>
      </c>
      <c r="P68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750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20</v>
      </c>
      <c r="P6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700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51</v>
      </c>
      <c r="P7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700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14</v>
      </c>
      <c r="P72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700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700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700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</v>
      </c>
      <c r="P75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700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29</v>
      </c>
      <c r="P76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500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174</v>
      </c>
      <c r="P77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213</v>
      </c>
      <c r="P78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500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813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500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168</v>
      </c>
      <c r="P8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500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38</v>
      </c>
      <c r="P81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339</v>
      </c>
      <c r="P82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500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426</v>
      </c>
      <c r="P83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500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8</v>
      </c>
      <c r="P84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500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4</v>
      </c>
      <c r="P85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500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5</v>
      </c>
      <c r="P86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500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358</v>
      </c>
      <c r="P87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500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5</v>
      </c>
      <c r="P88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52</v>
      </c>
      <c r="P9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500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212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500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20</v>
      </c>
      <c r="P93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500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12</v>
      </c>
      <c r="P96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500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2</v>
      </c>
      <c r="P97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500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50</v>
      </c>
      <c r="P98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500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24</v>
      </c>
      <c r="P9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500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505</v>
      </c>
      <c r="P10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500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52</v>
      </c>
      <c r="P101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500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2155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500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104</v>
      </c>
      <c r="P104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500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10</v>
      </c>
      <c r="P105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500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34</v>
      </c>
      <c r="P106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500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25</v>
      </c>
      <c r="P107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27</v>
      </c>
      <c r="P108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500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5</v>
      </c>
      <c r="P10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500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1</v>
      </c>
      <c r="P111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500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31</v>
      </c>
      <c r="P112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500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13</v>
      </c>
      <c r="P113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500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27</v>
      </c>
      <c r="P114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500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37</v>
      </c>
      <c r="P115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500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599</v>
      </c>
      <c r="P116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500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500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200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500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12</v>
      </c>
      <c r="P1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500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458</v>
      </c>
      <c r="P12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500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3</v>
      </c>
      <c r="P121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130</v>
      </c>
      <c r="P122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500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91</v>
      </c>
      <c r="P123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500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500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500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220</v>
      </c>
      <c r="P126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110</v>
      </c>
      <c r="P127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500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500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497</v>
      </c>
      <c r="P12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500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79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2</v>
      </c>
      <c r="P131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495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10</v>
      </c>
      <c r="P132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480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451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395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450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450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1</v>
      </c>
      <c r="P136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450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43</v>
      </c>
      <c r="P137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450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22</v>
      </c>
      <c r="P138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420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6</v>
      </c>
      <c r="P13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400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6</v>
      </c>
      <c r="P14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400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400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106</v>
      </c>
      <c r="P142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400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400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2</v>
      </c>
      <c r="P144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400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160</v>
      </c>
      <c r="P145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400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73</v>
      </c>
      <c r="P146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400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11</v>
      </c>
      <c r="P147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400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32</v>
      </c>
      <c r="P148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400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71</v>
      </c>
      <c r="P14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400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11</v>
      </c>
      <c r="P15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400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103</v>
      </c>
      <c r="P151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400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132</v>
      </c>
      <c r="P152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350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60</v>
      </c>
      <c r="P153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350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3</v>
      </c>
      <c r="P154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350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39</v>
      </c>
      <c r="P155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350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60</v>
      </c>
      <c r="P156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350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1116</v>
      </c>
      <c r="P157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350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350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177</v>
      </c>
      <c r="P15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350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373</v>
      </c>
      <c r="P16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350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61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350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129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350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350</v>
      </c>
      <c r="P163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333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1164</v>
      </c>
      <c r="P164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300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214</v>
      </c>
      <c r="P165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300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11</v>
      </c>
      <c r="P166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300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33</v>
      </c>
      <c r="P168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300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180</v>
      </c>
      <c r="P16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300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1</v>
      </c>
      <c r="P17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300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2</v>
      </c>
      <c r="P171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166</v>
      </c>
      <c r="P172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300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238</v>
      </c>
      <c r="P173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300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385</v>
      </c>
      <c r="P174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300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3</v>
      </c>
      <c r="P175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300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8</v>
      </c>
      <c r="P176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300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67</v>
      </c>
      <c r="P177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300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13</v>
      </c>
      <c r="P17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1</v>
      </c>
      <c r="P18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300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2</v>
      </c>
      <c r="P181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300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581</v>
      </c>
      <c r="P182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300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9</v>
      </c>
      <c r="P183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300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300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300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35</v>
      </c>
      <c r="P186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280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10</v>
      </c>
      <c r="P187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270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37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250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50</v>
      </c>
      <c r="P18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250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5008</v>
      </c>
      <c r="P19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250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250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4</v>
      </c>
      <c r="P192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250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250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86</v>
      </c>
      <c r="P194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250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224</v>
      </c>
      <c r="P195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250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160</v>
      </c>
      <c r="P197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250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250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165</v>
      </c>
      <c r="P19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250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80</v>
      </c>
      <c r="P20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250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1474</v>
      </c>
      <c r="P201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250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1129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250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32</v>
      </c>
      <c r="P203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120</v>
      </c>
      <c r="P204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250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120</v>
      </c>
      <c r="P205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250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1000</v>
      </c>
      <c r="P206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250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8</v>
      </c>
      <c r="P207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250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90</v>
      </c>
      <c r="P208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220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209</v>
      </c>
      <c r="P20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200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55</v>
      </c>
      <c r="P2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8</v>
      </c>
      <c r="P211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200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1</v>
      </c>
      <c r="P212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200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200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563</v>
      </c>
      <c r="P214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200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200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398</v>
      </c>
      <c r="P216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200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48</v>
      </c>
      <c r="P217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200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245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153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18</v>
      </c>
      <c r="P22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17</v>
      </c>
      <c r="P221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150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2030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150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23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150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110</v>
      </c>
      <c r="P224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150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25</v>
      </c>
      <c r="P225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110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110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1214</v>
      </c>
      <c r="P227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100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5</v>
      </c>
      <c r="P228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100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100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350</v>
      </c>
      <c r="P23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100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3</v>
      </c>
      <c r="P231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100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759</v>
      </c>
      <c r="P232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100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10</v>
      </c>
      <c r="P233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47</v>
      </c>
      <c r="P234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100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100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240</v>
      </c>
      <c r="P236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32</v>
      </c>
      <c r="P237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80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255</v>
      </c>
      <c r="P238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70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29</v>
      </c>
      <c r="P23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60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1217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50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125</v>
      </c>
      <c r="P242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25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25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25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548</v>
      </c>
      <c r="P245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25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400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10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35300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10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410</v>
      </c>
      <c r="P248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10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590</v>
      </c>
      <c r="P24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1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9400</v>
      </c>
      <c r="P25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300</v>
      </c>
      <c r="P251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  <row r="252" spans="1:20" x14ac:dyDescent="0.2">
      <c r="A252" s="19"/>
    </row>
    <row r="253" spans="1:20" x14ac:dyDescent="0.2">
      <c r="A253" s="19"/>
    </row>
    <row r="254" spans="1:20" x14ac:dyDescent="0.2">
      <c r="A254" s="19"/>
    </row>
    <row r="255" spans="1:20" x14ac:dyDescent="0.2">
      <c r="A255" s="19"/>
    </row>
    <row r="256" spans="1:20" x14ac:dyDescent="0.2">
      <c r="A256" s="19"/>
    </row>
    <row r="257" spans="1:1" x14ac:dyDescent="0.2">
      <c r="A257" s="19"/>
    </row>
    <row r="258" spans="1:1" x14ac:dyDescent="0.2">
      <c r="A258" s="19"/>
    </row>
    <row r="259" spans="1:1" x14ac:dyDescent="0.2">
      <c r="A259" s="19"/>
    </row>
    <row r="260" spans="1:1" x14ac:dyDescent="0.2">
      <c r="A260" s="19"/>
    </row>
    <row r="261" spans="1:1" x14ac:dyDescent="0.2">
      <c r="A261" s="19"/>
    </row>
    <row r="262" spans="1:1" x14ac:dyDescent="0.2">
      <c r="A262" s="19"/>
    </row>
    <row r="263" spans="1:1" x14ac:dyDescent="0.2">
      <c r="A263" s="19"/>
    </row>
    <row r="264" spans="1:1" x14ac:dyDescent="0.2">
      <c r="A264" s="19"/>
    </row>
    <row r="265" spans="1:1" x14ac:dyDescent="0.2">
      <c r="A265" s="19"/>
    </row>
    <row r="266" spans="1:1" x14ac:dyDescent="0.2">
      <c r="A266" s="19"/>
    </row>
    <row r="267" spans="1:1" x14ac:dyDescent="0.2">
      <c r="A267" s="19"/>
    </row>
    <row r="268" spans="1:1" x14ac:dyDescent="0.2">
      <c r="A268" s="19"/>
    </row>
    <row r="269" spans="1:1" x14ac:dyDescent="0.2">
      <c r="A269" s="19"/>
    </row>
    <row r="270" spans="1:1" x14ac:dyDescent="0.2">
      <c r="A270" s="19"/>
    </row>
    <row r="271" spans="1:1" x14ac:dyDescent="0.2">
      <c r="A271" s="19"/>
    </row>
    <row r="272" spans="1:1" x14ac:dyDescent="0.2">
      <c r="A272" s="19"/>
    </row>
    <row r="273" spans="1:1" x14ac:dyDescent="0.2">
      <c r="A273" s="19"/>
    </row>
    <row r="274" spans="1:1" x14ac:dyDescent="0.2">
      <c r="A274" s="19"/>
    </row>
    <row r="275" spans="1:1" x14ac:dyDescent="0.2">
      <c r="A275" s="19"/>
    </row>
    <row r="276" spans="1:1" x14ac:dyDescent="0.2">
      <c r="A276" s="19"/>
    </row>
    <row r="277" spans="1:1" x14ac:dyDescent="0.2">
      <c r="A277" s="19"/>
    </row>
    <row r="278" spans="1:1" x14ac:dyDescent="0.2">
      <c r="A278" s="19"/>
    </row>
    <row r="279" spans="1:1" x14ac:dyDescent="0.2">
      <c r="A279" s="19"/>
    </row>
    <row r="280" spans="1:1" x14ac:dyDescent="0.2">
      <c r="A280" s="19"/>
    </row>
    <row r="281" spans="1:1" x14ac:dyDescent="0.2">
      <c r="A281" s="19"/>
    </row>
    <row r="282" spans="1:1" x14ac:dyDescent="0.2">
      <c r="A282" s="19"/>
    </row>
    <row r="283" spans="1:1" x14ac:dyDescent="0.2">
      <c r="A283" s="19"/>
    </row>
    <row r="284" spans="1:1" x14ac:dyDescent="0.2">
      <c r="A284" s="19"/>
    </row>
    <row r="285" spans="1:1" x14ac:dyDescent="0.2">
      <c r="A285" s="19"/>
    </row>
    <row r="286" spans="1:1" x14ac:dyDescent="0.2">
      <c r="A286" s="19"/>
    </row>
    <row r="287" spans="1:1" x14ac:dyDescent="0.2">
      <c r="A287" s="19"/>
    </row>
    <row r="288" spans="1:1" x14ac:dyDescent="0.2">
      <c r="A288" s="19"/>
    </row>
    <row r="289" spans="1:1" x14ac:dyDescent="0.2">
      <c r="A289" s="19"/>
    </row>
    <row r="290" spans="1:1" x14ac:dyDescent="0.2">
      <c r="A290" s="19"/>
    </row>
    <row r="291" spans="1:1" x14ac:dyDescent="0.2">
      <c r="A291" s="19"/>
    </row>
    <row r="292" spans="1:1" x14ac:dyDescent="0.2">
      <c r="A292" s="19"/>
    </row>
    <row r="293" spans="1:1" x14ac:dyDescent="0.2">
      <c r="A293" s="19"/>
    </row>
    <row r="294" spans="1:1" x14ac:dyDescent="0.2">
      <c r="A294" s="19"/>
    </row>
    <row r="295" spans="1:1" x14ac:dyDescent="0.2">
      <c r="A295" s="19"/>
    </row>
    <row r="296" spans="1:1" x14ac:dyDescent="0.2">
      <c r="A296" s="19"/>
    </row>
    <row r="297" spans="1:1" x14ac:dyDescent="0.2">
      <c r="A297" s="19"/>
    </row>
    <row r="298" spans="1:1" x14ac:dyDescent="0.2">
      <c r="A298" s="19"/>
    </row>
    <row r="299" spans="1:1" x14ac:dyDescent="0.2">
      <c r="A299" s="19"/>
    </row>
    <row r="300" spans="1:1" x14ac:dyDescent="0.2">
      <c r="A300" s="19"/>
    </row>
    <row r="301" spans="1:1" x14ac:dyDescent="0.2">
      <c r="A301" s="19"/>
    </row>
    <row r="302" spans="1:1" x14ac:dyDescent="0.2">
      <c r="A302" s="19"/>
    </row>
    <row r="303" spans="1:1" x14ac:dyDescent="0.2">
      <c r="A303" s="19"/>
    </row>
    <row r="304" spans="1:1" x14ac:dyDescent="0.2">
      <c r="A304" s="19"/>
    </row>
    <row r="305" spans="1:1" x14ac:dyDescent="0.2">
      <c r="A305" s="19"/>
    </row>
    <row r="306" spans="1:1" x14ac:dyDescent="0.2">
      <c r="A306" s="19"/>
    </row>
    <row r="307" spans="1:1" x14ac:dyDescent="0.2">
      <c r="A307" s="19"/>
    </row>
    <row r="308" spans="1:1" x14ac:dyDescent="0.2">
      <c r="A308" s="19"/>
    </row>
    <row r="309" spans="1:1" x14ac:dyDescent="0.2">
      <c r="A309" s="19"/>
    </row>
    <row r="310" spans="1:1" x14ac:dyDescent="0.2">
      <c r="A310" s="19"/>
    </row>
    <row r="311" spans="1:1" x14ac:dyDescent="0.2">
      <c r="A311" s="19"/>
    </row>
    <row r="312" spans="1:1" x14ac:dyDescent="0.2">
      <c r="A312" s="19"/>
    </row>
    <row r="313" spans="1:1" x14ac:dyDescent="0.2">
      <c r="A313" s="19"/>
    </row>
    <row r="314" spans="1:1" x14ac:dyDescent="0.2">
      <c r="A314" s="19"/>
    </row>
    <row r="315" spans="1:1" x14ac:dyDescent="0.2">
      <c r="A315" s="19"/>
    </row>
    <row r="316" spans="1:1" x14ac:dyDescent="0.2">
      <c r="A316" s="19"/>
    </row>
    <row r="317" spans="1:1" x14ac:dyDescent="0.2">
      <c r="A317" s="19"/>
    </row>
    <row r="318" spans="1:1" x14ac:dyDescent="0.2">
      <c r="A318" s="19"/>
    </row>
    <row r="319" spans="1:1" x14ac:dyDescent="0.2">
      <c r="A319" s="19"/>
    </row>
    <row r="320" spans="1:1" x14ac:dyDescent="0.2">
      <c r="A320" s="19"/>
    </row>
    <row r="321" spans="1:1" x14ac:dyDescent="0.2">
      <c r="A321" s="19"/>
    </row>
    <row r="322" spans="1:1" x14ac:dyDescent="0.2">
      <c r="A322" s="19"/>
    </row>
    <row r="323" spans="1:1" x14ac:dyDescent="0.2">
      <c r="A323" s="19"/>
    </row>
    <row r="324" spans="1:1" x14ac:dyDescent="0.2">
      <c r="A324" s="19"/>
    </row>
    <row r="325" spans="1:1" x14ac:dyDescent="0.2">
      <c r="A325" s="19"/>
    </row>
    <row r="326" spans="1:1" x14ac:dyDescent="0.2">
      <c r="A326" s="19"/>
    </row>
    <row r="327" spans="1:1" x14ac:dyDescent="0.2">
      <c r="A327" s="19"/>
    </row>
    <row r="328" spans="1:1" x14ac:dyDescent="0.2">
      <c r="A328" s="19"/>
    </row>
    <row r="329" spans="1:1" x14ac:dyDescent="0.2">
      <c r="A329" s="19"/>
    </row>
    <row r="330" spans="1:1" x14ac:dyDescent="0.2">
      <c r="A330" s="19"/>
    </row>
    <row r="331" spans="1:1" x14ac:dyDescent="0.2">
      <c r="A331" s="19"/>
    </row>
    <row r="332" spans="1:1" x14ac:dyDescent="0.2">
      <c r="A332" s="19"/>
    </row>
    <row r="333" spans="1:1" x14ac:dyDescent="0.2">
      <c r="A333" s="19"/>
    </row>
    <row r="334" spans="1:1" x14ac:dyDescent="0.2">
      <c r="A334" s="19"/>
    </row>
    <row r="335" spans="1:1" x14ac:dyDescent="0.2">
      <c r="A335" s="19"/>
    </row>
    <row r="336" spans="1:1" x14ac:dyDescent="0.2">
      <c r="A336" s="19"/>
    </row>
    <row r="337" spans="1:1" x14ac:dyDescent="0.2">
      <c r="A337" s="19"/>
    </row>
    <row r="338" spans="1:1" x14ac:dyDescent="0.2">
      <c r="A338" s="19"/>
    </row>
    <row r="339" spans="1:1" x14ac:dyDescent="0.2">
      <c r="A339" s="19"/>
    </row>
    <row r="340" spans="1:1" x14ac:dyDescent="0.2">
      <c r="A340" s="19"/>
    </row>
    <row r="341" spans="1:1" x14ac:dyDescent="0.2">
      <c r="A341" s="19"/>
    </row>
    <row r="342" spans="1:1" x14ac:dyDescent="0.2">
      <c r="A342" s="19"/>
    </row>
    <row r="343" spans="1:1" x14ac:dyDescent="0.2">
      <c r="A343" s="19"/>
    </row>
    <row r="344" spans="1:1" x14ac:dyDescent="0.2">
      <c r="A344" s="19"/>
    </row>
    <row r="345" spans="1:1" x14ac:dyDescent="0.2">
      <c r="A345" s="19"/>
    </row>
    <row r="346" spans="1:1" x14ac:dyDescent="0.2">
      <c r="A346" s="19"/>
    </row>
    <row r="347" spans="1:1" x14ac:dyDescent="0.2">
      <c r="A347" s="19"/>
    </row>
    <row r="348" spans="1:1" x14ac:dyDescent="0.2">
      <c r="A348" s="19"/>
    </row>
    <row r="349" spans="1:1" x14ac:dyDescent="0.2">
      <c r="A349" s="19"/>
    </row>
    <row r="350" spans="1:1" x14ac:dyDescent="0.2">
      <c r="A350" s="19"/>
    </row>
    <row r="351" spans="1:1" x14ac:dyDescent="0.2">
      <c r="A351" s="19"/>
    </row>
    <row r="352" spans="1:1" x14ac:dyDescent="0.2">
      <c r="A352" s="19"/>
    </row>
    <row r="353" spans="1:1" x14ac:dyDescent="0.2">
      <c r="A353" s="19"/>
    </row>
    <row r="354" spans="1:1" x14ac:dyDescent="0.2">
      <c r="A354" s="19"/>
    </row>
    <row r="355" spans="1:1" x14ac:dyDescent="0.2">
      <c r="A355" s="19"/>
    </row>
    <row r="356" spans="1:1" x14ac:dyDescent="0.2">
      <c r="A356" s="19"/>
    </row>
    <row r="357" spans="1:1" x14ac:dyDescent="0.2">
      <c r="A357" s="19"/>
    </row>
    <row r="358" spans="1:1" x14ac:dyDescent="0.2">
      <c r="A358" s="19"/>
    </row>
    <row r="359" spans="1:1" x14ac:dyDescent="0.2">
      <c r="A359" s="19"/>
    </row>
    <row r="360" spans="1:1" x14ac:dyDescent="0.2">
      <c r="A360" s="19"/>
    </row>
    <row r="361" spans="1:1" x14ac:dyDescent="0.2">
      <c r="A361" s="19"/>
    </row>
    <row r="362" spans="1:1" x14ac:dyDescent="0.2">
      <c r="A362" s="19"/>
    </row>
    <row r="363" spans="1:1" x14ac:dyDescent="0.2">
      <c r="A363" s="19"/>
    </row>
    <row r="364" spans="1:1" x14ac:dyDescent="0.2">
      <c r="A364" s="19"/>
    </row>
    <row r="365" spans="1:1" x14ac:dyDescent="0.2">
      <c r="A365" s="19"/>
    </row>
    <row r="366" spans="1:1" x14ac:dyDescent="0.2">
      <c r="A366" s="19"/>
    </row>
    <row r="367" spans="1:1" x14ac:dyDescent="0.2">
      <c r="A367" s="19"/>
    </row>
    <row r="368" spans="1:1" x14ac:dyDescent="0.2">
      <c r="A368" s="19"/>
    </row>
    <row r="369" spans="1:1" x14ac:dyDescent="0.2">
      <c r="A369" s="19"/>
    </row>
    <row r="370" spans="1:1" x14ac:dyDescent="0.2">
      <c r="A370" s="19"/>
    </row>
    <row r="371" spans="1:1" x14ac:dyDescent="0.2">
      <c r="A371" s="19"/>
    </row>
    <row r="372" spans="1:1" x14ac:dyDescent="0.2">
      <c r="A372" s="19"/>
    </row>
    <row r="373" spans="1:1" x14ac:dyDescent="0.2">
      <c r="A373" s="19"/>
    </row>
    <row r="374" spans="1:1" x14ac:dyDescent="0.2">
      <c r="A374" s="19"/>
    </row>
    <row r="375" spans="1:1" x14ac:dyDescent="0.2">
      <c r="A375" s="19"/>
    </row>
    <row r="376" spans="1:1" x14ac:dyDescent="0.2">
      <c r="A376" s="19"/>
    </row>
    <row r="377" spans="1:1" x14ac:dyDescent="0.2">
      <c r="A377" s="19"/>
    </row>
    <row r="378" spans="1:1" x14ac:dyDescent="0.2">
      <c r="A378" s="19"/>
    </row>
    <row r="379" spans="1:1" x14ac:dyDescent="0.2">
      <c r="A379" s="19"/>
    </row>
    <row r="380" spans="1:1" x14ac:dyDescent="0.2">
      <c r="A380" s="19"/>
    </row>
    <row r="381" spans="1:1" x14ac:dyDescent="0.2">
      <c r="A381" s="19"/>
    </row>
    <row r="382" spans="1:1" x14ac:dyDescent="0.2">
      <c r="A382" s="19"/>
    </row>
    <row r="383" spans="1:1" x14ac:dyDescent="0.2">
      <c r="A383" s="19"/>
    </row>
    <row r="384" spans="1:1" x14ac:dyDescent="0.2">
      <c r="A384" s="19"/>
    </row>
    <row r="385" spans="1:1" x14ac:dyDescent="0.2">
      <c r="A385" s="19"/>
    </row>
    <row r="386" spans="1:1" x14ac:dyDescent="0.2">
      <c r="A386" s="19"/>
    </row>
    <row r="387" spans="1:1" x14ac:dyDescent="0.2">
      <c r="A387" s="19"/>
    </row>
    <row r="388" spans="1:1" x14ac:dyDescent="0.2">
      <c r="A388" s="19"/>
    </row>
    <row r="389" spans="1:1" x14ac:dyDescent="0.2">
      <c r="A389" s="19"/>
    </row>
    <row r="390" spans="1:1" x14ac:dyDescent="0.2">
      <c r="A390" s="19"/>
    </row>
    <row r="391" spans="1:1" x14ac:dyDescent="0.2">
      <c r="A391" s="19"/>
    </row>
    <row r="392" spans="1:1" x14ac:dyDescent="0.2">
      <c r="A392" s="19"/>
    </row>
    <row r="393" spans="1:1" x14ac:dyDescent="0.2">
      <c r="A393" s="19"/>
    </row>
    <row r="394" spans="1:1" x14ac:dyDescent="0.2">
      <c r="A394" s="19"/>
    </row>
    <row r="395" spans="1:1" x14ac:dyDescent="0.2">
      <c r="A395" s="19"/>
    </row>
    <row r="396" spans="1:1" x14ac:dyDescent="0.2">
      <c r="A396" s="19"/>
    </row>
    <row r="397" spans="1:1" x14ac:dyDescent="0.2">
      <c r="A397" s="19"/>
    </row>
    <row r="398" spans="1:1" x14ac:dyDescent="0.2">
      <c r="A398" s="19"/>
    </row>
    <row r="399" spans="1:1" x14ac:dyDescent="0.2">
      <c r="A399" s="19"/>
    </row>
    <row r="400" spans="1:1" x14ac:dyDescent="0.2">
      <c r="A400" s="19"/>
    </row>
    <row r="401" spans="1:1" x14ac:dyDescent="0.2">
      <c r="A401" s="19"/>
    </row>
    <row r="402" spans="1:1" x14ac:dyDescent="0.2">
      <c r="A402" s="19"/>
    </row>
    <row r="403" spans="1:1" x14ac:dyDescent="0.2">
      <c r="A403" s="19"/>
    </row>
    <row r="404" spans="1:1" x14ac:dyDescent="0.2">
      <c r="A404" s="19"/>
    </row>
    <row r="405" spans="1:1" x14ac:dyDescent="0.2">
      <c r="A405" s="19"/>
    </row>
    <row r="406" spans="1:1" x14ac:dyDescent="0.2">
      <c r="A406" s="19"/>
    </row>
    <row r="407" spans="1:1" x14ac:dyDescent="0.2">
      <c r="A407" s="19"/>
    </row>
    <row r="408" spans="1:1" x14ac:dyDescent="0.2">
      <c r="A408" s="19"/>
    </row>
    <row r="409" spans="1:1" x14ac:dyDescent="0.2">
      <c r="A409" s="19"/>
    </row>
    <row r="410" spans="1:1" x14ac:dyDescent="0.2">
      <c r="A410" s="19"/>
    </row>
    <row r="411" spans="1:1" x14ac:dyDescent="0.2">
      <c r="A411" s="19"/>
    </row>
    <row r="412" spans="1:1" x14ac:dyDescent="0.2">
      <c r="A412" s="19"/>
    </row>
    <row r="413" spans="1:1" x14ac:dyDescent="0.2">
      <c r="A413" s="19"/>
    </row>
    <row r="414" spans="1:1" x14ac:dyDescent="0.2">
      <c r="A414" s="19"/>
    </row>
    <row r="415" spans="1:1" x14ac:dyDescent="0.2">
      <c r="A415" s="19"/>
    </row>
    <row r="416" spans="1:1" x14ac:dyDescent="0.2">
      <c r="A416" s="19"/>
    </row>
    <row r="417" spans="1:1" x14ac:dyDescent="0.2">
      <c r="A417" s="19"/>
    </row>
    <row r="418" spans="1:1" x14ac:dyDescent="0.2">
      <c r="A418" s="19"/>
    </row>
    <row r="419" spans="1:1" x14ac:dyDescent="0.2">
      <c r="A419" s="19"/>
    </row>
    <row r="420" spans="1:1" x14ac:dyDescent="0.2">
      <c r="A420" s="19"/>
    </row>
    <row r="421" spans="1:1" x14ac:dyDescent="0.2">
      <c r="A421" s="19"/>
    </row>
    <row r="422" spans="1:1" x14ac:dyDescent="0.2">
      <c r="A422" s="19"/>
    </row>
    <row r="423" spans="1:1" x14ac:dyDescent="0.2">
      <c r="A423" s="19"/>
    </row>
    <row r="424" spans="1:1" x14ac:dyDescent="0.2">
      <c r="A424" s="19"/>
    </row>
    <row r="425" spans="1:1" x14ac:dyDescent="0.2">
      <c r="A425" s="19"/>
    </row>
    <row r="426" spans="1:1" x14ac:dyDescent="0.2">
      <c r="A426" s="19"/>
    </row>
    <row r="427" spans="1:1" x14ac:dyDescent="0.2">
      <c r="A427" s="19"/>
    </row>
    <row r="428" spans="1:1" x14ac:dyDescent="0.2">
      <c r="A428" s="19"/>
    </row>
    <row r="429" spans="1:1" x14ac:dyDescent="0.2">
      <c r="A429" s="19"/>
    </row>
    <row r="430" spans="1:1" x14ac:dyDescent="0.2">
      <c r="A430" s="19"/>
    </row>
    <row r="431" spans="1:1" x14ac:dyDescent="0.2">
      <c r="A431" s="19"/>
    </row>
    <row r="432" spans="1:1" x14ac:dyDescent="0.2">
      <c r="A432" s="19"/>
    </row>
    <row r="433" spans="1:1" x14ac:dyDescent="0.2">
      <c r="A433" s="19"/>
    </row>
    <row r="434" spans="1:1" x14ac:dyDescent="0.2">
      <c r="A434" s="19"/>
    </row>
    <row r="435" spans="1:1" x14ac:dyDescent="0.2">
      <c r="A435" s="19"/>
    </row>
    <row r="436" spans="1:1" x14ac:dyDescent="0.2">
      <c r="A436" s="19"/>
    </row>
    <row r="437" spans="1:1" x14ac:dyDescent="0.2">
      <c r="A437" s="19"/>
    </row>
    <row r="438" spans="1:1" x14ac:dyDescent="0.2">
      <c r="A438" s="19"/>
    </row>
    <row r="439" spans="1:1" x14ac:dyDescent="0.2">
      <c r="A439" s="19"/>
    </row>
    <row r="440" spans="1:1" x14ac:dyDescent="0.2">
      <c r="A440" s="19"/>
    </row>
    <row r="441" spans="1:1" x14ac:dyDescent="0.2">
      <c r="A441" s="19"/>
    </row>
    <row r="442" spans="1:1" x14ac:dyDescent="0.2">
      <c r="A442" s="19"/>
    </row>
    <row r="443" spans="1:1" x14ac:dyDescent="0.2">
      <c r="A443" s="19"/>
    </row>
    <row r="444" spans="1:1" x14ac:dyDescent="0.2">
      <c r="A444" s="19"/>
    </row>
    <row r="445" spans="1:1" x14ac:dyDescent="0.2">
      <c r="A445" s="19"/>
    </row>
    <row r="446" spans="1:1" x14ac:dyDescent="0.2">
      <c r="A446" s="19"/>
    </row>
    <row r="447" spans="1:1" x14ac:dyDescent="0.2">
      <c r="A447" s="19"/>
    </row>
    <row r="448" spans="1:1" x14ac:dyDescent="0.2">
      <c r="A448" s="19"/>
    </row>
    <row r="449" spans="1:1" x14ac:dyDescent="0.2">
      <c r="A449" s="19"/>
    </row>
    <row r="450" spans="1:1" x14ac:dyDescent="0.2">
      <c r="A450" s="19"/>
    </row>
    <row r="451" spans="1:1" x14ac:dyDescent="0.2">
      <c r="A451" s="19"/>
    </row>
    <row r="452" spans="1:1" x14ac:dyDescent="0.2">
      <c r="A452" s="19"/>
    </row>
    <row r="453" spans="1:1" x14ac:dyDescent="0.2">
      <c r="A453" s="19"/>
    </row>
    <row r="454" spans="1:1" x14ac:dyDescent="0.2">
      <c r="A454" s="19"/>
    </row>
    <row r="455" spans="1:1" x14ac:dyDescent="0.2">
      <c r="A455" s="19"/>
    </row>
    <row r="456" spans="1:1" x14ac:dyDescent="0.2">
      <c r="A456" s="19"/>
    </row>
    <row r="457" spans="1:1" x14ac:dyDescent="0.2">
      <c r="A457" s="19"/>
    </row>
    <row r="458" spans="1:1" x14ac:dyDescent="0.2">
      <c r="A458" s="19"/>
    </row>
    <row r="459" spans="1:1" x14ac:dyDescent="0.2">
      <c r="A459" s="19"/>
    </row>
    <row r="460" spans="1:1" x14ac:dyDescent="0.2">
      <c r="A460" s="19"/>
    </row>
    <row r="461" spans="1:1" x14ac:dyDescent="0.2">
      <c r="A461" s="19"/>
    </row>
    <row r="462" spans="1:1" x14ac:dyDescent="0.2">
      <c r="A462" s="19"/>
    </row>
    <row r="463" spans="1:1" x14ac:dyDescent="0.2">
      <c r="A463" s="19"/>
    </row>
    <row r="464" spans="1:1" x14ac:dyDescent="0.2">
      <c r="A464" s="19"/>
    </row>
    <row r="465" spans="1:1" x14ac:dyDescent="0.2">
      <c r="A465" s="19"/>
    </row>
    <row r="466" spans="1:1" x14ac:dyDescent="0.2">
      <c r="A466" s="19"/>
    </row>
    <row r="467" spans="1:1" x14ac:dyDescent="0.2">
      <c r="A467" s="19"/>
    </row>
    <row r="468" spans="1:1" x14ac:dyDescent="0.2">
      <c r="A468" s="19"/>
    </row>
    <row r="469" spans="1:1" x14ac:dyDescent="0.2">
      <c r="A469" s="19"/>
    </row>
    <row r="470" spans="1:1" x14ac:dyDescent="0.2">
      <c r="A470" s="19"/>
    </row>
    <row r="471" spans="1:1" x14ac:dyDescent="0.2">
      <c r="A471" s="19"/>
    </row>
    <row r="472" spans="1:1" x14ac:dyDescent="0.2">
      <c r="A472" s="19"/>
    </row>
    <row r="473" spans="1:1" x14ac:dyDescent="0.2">
      <c r="A473" s="19"/>
    </row>
    <row r="474" spans="1:1" x14ac:dyDescent="0.2">
      <c r="A474" s="19"/>
    </row>
    <row r="475" spans="1:1" x14ac:dyDescent="0.2">
      <c r="A475" s="19"/>
    </row>
    <row r="476" spans="1:1" x14ac:dyDescent="0.2">
      <c r="A476" s="19"/>
    </row>
    <row r="477" spans="1:1" x14ac:dyDescent="0.2">
      <c r="A477" s="19"/>
    </row>
    <row r="478" spans="1:1" x14ac:dyDescent="0.2">
      <c r="A478" s="19"/>
    </row>
    <row r="479" spans="1:1" x14ac:dyDescent="0.2">
      <c r="A479" s="19"/>
    </row>
    <row r="480" spans="1:1" x14ac:dyDescent="0.2">
      <c r="A480" s="19"/>
    </row>
    <row r="481" spans="1:1" x14ac:dyDescent="0.2">
      <c r="A481" s="19"/>
    </row>
    <row r="482" spans="1:1" x14ac:dyDescent="0.2">
      <c r="A482" s="19"/>
    </row>
    <row r="483" spans="1:1" x14ac:dyDescent="0.2">
      <c r="A483" s="19"/>
    </row>
    <row r="484" spans="1:1" x14ac:dyDescent="0.2">
      <c r="A484" s="19"/>
    </row>
    <row r="485" spans="1:1" x14ac:dyDescent="0.2">
      <c r="A485" s="19"/>
    </row>
    <row r="486" spans="1:1" x14ac:dyDescent="0.2">
      <c r="A486" s="19"/>
    </row>
    <row r="487" spans="1:1" x14ac:dyDescent="0.2">
      <c r="A487" s="19"/>
    </row>
    <row r="488" spans="1:1" x14ac:dyDescent="0.2">
      <c r="A488" s="19"/>
    </row>
    <row r="489" spans="1:1" x14ac:dyDescent="0.2">
      <c r="A489" s="19"/>
    </row>
    <row r="490" spans="1:1" x14ac:dyDescent="0.2">
      <c r="A490" s="19"/>
    </row>
    <row r="491" spans="1:1" x14ac:dyDescent="0.2">
      <c r="A491" s="19"/>
    </row>
    <row r="492" spans="1:1" x14ac:dyDescent="0.2">
      <c r="A492" s="19"/>
    </row>
    <row r="493" spans="1:1" x14ac:dyDescent="0.2">
      <c r="A493" s="19"/>
    </row>
    <row r="494" spans="1:1" x14ac:dyDescent="0.2">
      <c r="A494" s="19"/>
    </row>
    <row r="495" spans="1:1" x14ac:dyDescent="0.2">
      <c r="A495" s="19"/>
    </row>
    <row r="496" spans="1:1" x14ac:dyDescent="0.2">
      <c r="A496" s="19"/>
    </row>
    <row r="497" spans="1:1" x14ac:dyDescent="0.2">
      <c r="A497" s="19"/>
    </row>
    <row r="498" spans="1:1" x14ac:dyDescent="0.2">
      <c r="A498" s="19"/>
    </row>
    <row r="499" spans="1:1" x14ac:dyDescent="0.2">
      <c r="A499" s="19"/>
    </row>
    <row r="500" spans="1:1" x14ac:dyDescent="0.2">
      <c r="A500" s="19"/>
    </row>
    <row r="501" spans="1:1" x14ac:dyDescent="0.2">
      <c r="A501" s="19"/>
    </row>
    <row r="502" spans="1:1" x14ac:dyDescent="0.2">
      <c r="A502" s="19"/>
    </row>
    <row r="503" spans="1:1" x14ac:dyDescent="0.2">
      <c r="A503" s="19"/>
    </row>
    <row r="504" spans="1:1" x14ac:dyDescent="0.2">
      <c r="A504" s="19"/>
    </row>
    <row r="505" spans="1:1" x14ac:dyDescent="0.2">
      <c r="A505" s="19"/>
    </row>
    <row r="506" spans="1:1" x14ac:dyDescent="0.2">
      <c r="A506" s="19"/>
    </row>
    <row r="507" spans="1:1" x14ac:dyDescent="0.2">
      <c r="A507" s="19"/>
    </row>
    <row r="508" spans="1:1" x14ac:dyDescent="0.2">
      <c r="A508" s="19"/>
    </row>
    <row r="509" spans="1:1" x14ac:dyDescent="0.2">
      <c r="A509" s="19"/>
    </row>
    <row r="510" spans="1:1" x14ac:dyDescent="0.2">
      <c r="A510" s="19"/>
    </row>
    <row r="511" spans="1:1" x14ac:dyDescent="0.2">
      <c r="A511" s="19"/>
    </row>
    <row r="512" spans="1:1" x14ac:dyDescent="0.2">
      <c r="A512" s="19"/>
    </row>
    <row r="513" spans="1:1" x14ac:dyDescent="0.2">
      <c r="A513" s="19"/>
    </row>
    <row r="514" spans="1:1" x14ac:dyDescent="0.2">
      <c r="A514" s="19"/>
    </row>
    <row r="515" spans="1:1" x14ac:dyDescent="0.2">
      <c r="A515" s="19"/>
    </row>
    <row r="516" spans="1:1" x14ac:dyDescent="0.2">
      <c r="A516" s="19"/>
    </row>
    <row r="517" spans="1:1" x14ac:dyDescent="0.2">
      <c r="A517" s="19"/>
    </row>
    <row r="518" spans="1:1" x14ac:dyDescent="0.2">
      <c r="A518" s="19"/>
    </row>
    <row r="519" spans="1:1" x14ac:dyDescent="0.2">
      <c r="A519" s="19"/>
    </row>
    <row r="520" spans="1:1" x14ac:dyDescent="0.2">
      <c r="A520" s="19"/>
    </row>
    <row r="521" spans="1:1" x14ac:dyDescent="0.2">
      <c r="A521" s="19"/>
    </row>
    <row r="522" spans="1:1" x14ac:dyDescent="0.2">
      <c r="A522" s="19"/>
    </row>
    <row r="523" spans="1:1" x14ac:dyDescent="0.2">
      <c r="A523" s="19"/>
    </row>
    <row r="524" spans="1:1" x14ac:dyDescent="0.2">
      <c r="A524" s="19"/>
    </row>
    <row r="525" spans="1:1" x14ac:dyDescent="0.2">
      <c r="A525" s="19"/>
    </row>
    <row r="526" spans="1:1" x14ac:dyDescent="0.2">
      <c r="A526" s="19"/>
    </row>
    <row r="527" spans="1:1" x14ac:dyDescent="0.2">
      <c r="A527" s="19"/>
    </row>
    <row r="528" spans="1:1" x14ac:dyDescent="0.2">
      <c r="A528" s="19"/>
    </row>
    <row r="529" spans="1:1" x14ac:dyDescent="0.2">
      <c r="A529" s="19"/>
    </row>
    <row r="530" spans="1:1" x14ac:dyDescent="0.2">
      <c r="A530" s="19"/>
    </row>
    <row r="531" spans="1:1" x14ac:dyDescent="0.2">
      <c r="A531" s="19"/>
    </row>
    <row r="532" spans="1:1" x14ac:dyDescent="0.2">
      <c r="A532" s="19"/>
    </row>
    <row r="533" spans="1:1" x14ac:dyDescent="0.2">
      <c r="A533" s="19"/>
    </row>
    <row r="534" spans="1:1" x14ac:dyDescent="0.2">
      <c r="A534" s="19"/>
    </row>
    <row r="535" spans="1:1" x14ac:dyDescent="0.2">
      <c r="A535" s="19"/>
    </row>
    <row r="536" spans="1:1" x14ac:dyDescent="0.2">
      <c r="A536" s="19"/>
    </row>
    <row r="537" spans="1:1" x14ac:dyDescent="0.2">
      <c r="A537" s="19"/>
    </row>
    <row r="538" spans="1:1" x14ac:dyDescent="0.2">
      <c r="A538" s="19"/>
    </row>
    <row r="539" spans="1:1" x14ac:dyDescent="0.2">
      <c r="A539" s="19"/>
    </row>
    <row r="540" spans="1:1" x14ac:dyDescent="0.2">
      <c r="A540" s="19"/>
    </row>
    <row r="541" spans="1:1" x14ac:dyDescent="0.2">
      <c r="A541" s="19"/>
    </row>
    <row r="542" spans="1:1" x14ac:dyDescent="0.2">
      <c r="A542" s="19"/>
    </row>
    <row r="543" spans="1:1" x14ac:dyDescent="0.2">
      <c r="A543" s="19"/>
    </row>
    <row r="544" spans="1:1" x14ac:dyDescent="0.2">
      <c r="A544" s="19"/>
    </row>
    <row r="545" spans="1:1" x14ac:dyDescent="0.2">
      <c r="A545" s="19"/>
    </row>
    <row r="546" spans="1:1" x14ac:dyDescent="0.2">
      <c r="A546" s="19"/>
    </row>
    <row r="547" spans="1:1" x14ac:dyDescent="0.2">
      <c r="A547" s="19"/>
    </row>
    <row r="548" spans="1:1" x14ac:dyDescent="0.2">
      <c r="A548" s="19"/>
    </row>
    <row r="549" spans="1:1" x14ac:dyDescent="0.2">
      <c r="A549" s="19"/>
    </row>
    <row r="550" spans="1:1" x14ac:dyDescent="0.2">
      <c r="A550" s="19"/>
    </row>
    <row r="551" spans="1:1" x14ac:dyDescent="0.2">
      <c r="A551" s="19"/>
    </row>
    <row r="552" spans="1:1" x14ac:dyDescent="0.2">
      <c r="A552" s="19"/>
    </row>
    <row r="553" spans="1:1" x14ac:dyDescent="0.2">
      <c r="A553" s="19"/>
    </row>
    <row r="554" spans="1:1" x14ac:dyDescent="0.2">
      <c r="A554" s="19"/>
    </row>
    <row r="555" spans="1:1" x14ac:dyDescent="0.2">
      <c r="A555" s="19"/>
    </row>
    <row r="556" spans="1:1" x14ac:dyDescent="0.2">
      <c r="A556" s="19"/>
    </row>
    <row r="557" spans="1:1" x14ac:dyDescent="0.2">
      <c r="A557" s="19"/>
    </row>
    <row r="558" spans="1:1" x14ac:dyDescent="0.2">
      <c r="A558" s="19"/>
    </row>
    <row r="559" spans="1:1" x14ac:dyDescent="0.2">
      <c r="A559" s="19"/>
    </row>
    <row r="560" spans="1:1" x14ac:dyDescent="0.2">
      <c r="A560" s="19"/>
    </row>
    <row r="561" spans="1:1" x14ac:dyDescent="0.2">
      <c r="A561" s="19"/>
    </row>
    <row r="562" spans="1:1" x14ac:dyDescent="0.2">
      <c r="A562" s="19"/>
    </row>
    <row r="563" spans="1:1" x14ac:dyDescent="0.2">
      <c r="A563" s="19"/>
    </row>
    <row r="564" spans="1:1" x14ac:dyDescent="0.2">
      <c r="A564" s="19"/>
    </row>
    <row r="565" spans="1:1" x14ac:dyDescent="0.2">
      <c r="A565" s="19"/>
    </row>
    <row r="566" spans="1:1" x14ac:dyDescent="0.2">
      <c r="A566" s="19"/>
    </row>
    <row r="567" spans="1:1" x14ac:dyDescent="0.2">
      <c r="A567" s="19"/>
    </row>
    <row r="568" spans="1:1" x14ac:dyDescent="0.2">
      <c r="A568" s="19"/>
    </row>
    <row r="569" spans="1:1" x14ac:dyDescent="0.2">
      <c r="A569" s="19"/>
    </row>
    <row r="570" spans="1:1" x14ac:dyDescent="0.2">
      <c r="A570" s="19"/>
    </row>
    <row r="571" spans="1:1" x14ac:dyDescent="0.2">
      <c r="A571" s="19"/>
    </row>
    <row r="572" spans="1:1" x14ac:dyDescent="0.2">
      <c r="A572" s="19"/>
    </row>
    <row r="573" spans="1:1" x14ac:dyDescent="0.2">
      <c r="A573" s="19"/>
    </row>
    <row r="574" spans="1:1" x14ac:dyDescent="0.2">
      <c r="A574" s="19"/>
    </row>
    <row r="575" spans="1:1" x14ac:dyDescent="0.2">
      <c r="A575" s="19"/>
    </row>
    <row r="576" spans="1:1" x14ac:dyDescent="0.2">
      <c r="A576" s="19"/>
    </row>
    <row r="577" spans="1:1" x14ac:dyDescent="0.2">
      <c r="A577" s="19"/>
    </row>
    <row r="578" spans="1:1" x14ac:dyDescent="0.2">
      <c r="A578" s="19"/>
    </row>
    <row r="579" spans="1:1" x14ac:dyDescent="0.2">
      <c r="A579" s="19"/>
    </row>
    <row r="580" spans="1:1" x14ac:dyDescent="0.2">
      <c r="A580" s="19"/>
    </row>
    <row r="581" spans="1:1" x14ac:dyDescent="0.2">
      <c r="A581" s="19"/>
    </row>
    <row r="582" spans="1:1" x14ac:dyDescent="0.2">
      <c r="A582" s="19"/>
    </row>
    <row r="583" spans="1:1" x14ac:dyDescent="0.2">
      <c r="A583" s="19"/>
    </row>
    <row r="584" spans="1:1" x14ac:dyDescent="0.2">
      <c r="A584" s="19"/>
    </row>
    <row r="585" spans="1:1" x14ac:dyDescent="0.2">
      <c r="A585" s="19"/>
    </row>
    <row r="586" spans="1:1" x14ac:dyDescent="0.2">
      <c r="A586" s="19"/>
    </row>
    <row r="587" spans="1:1" x14ac:dyDescent="0.2">
      <c r="A587" s="19"/>
    </row>
    <row r="588" spans="1:1" x14ac:dyDescent="0.2">
      <c r="A588" s="19"/>
    </row>
    <row r="589" spans="1:1" x14ac:dyDescent="0.2">
      <c r="A589" s="19"/>
    </row>
    <row r="590" spans="1:1" x14ac:dyDescent="0.2">
      <c r="A590" s="19"/>
    </row>
    <row r="591" spans="1:1" x14ac:dyDescent="0.2">
      <c r="A591" s="19"/>
    </row>
    <row r="592" spans="1:1" x14ac:dyDescent="0.2">
      <c r="A592" s="19"/>
    </row>
    <row r="593" spans="1:1" x14ac:dyDescent="0.2">
      <c r="A593" s="19"/>
    </row>
    <row r="594" spans="1:1" x14ac:dyDescent="0.2">
      <c r="A594" s="19"/>
    </row>
    <row r="595" spans="1:1" x14ac:dyDescent="0.2">
      <c r="A595" s="19"/>
    </row>
    <row r="596" spans="1:1" x14ac:dyDescent="0.2">
      <c r="A596" s="19"/>
    </row>
    <row r="597" spans="1:1" x14ac:dyDescent="0.2">
      <c r="A597" s="19"/>
    </row>
    <row r="598" spans="1:1" x14ac:dyDescent="0.2">
      <c r="A598" s="19"/>
    </row>
    <row r="599" spans="1:1" x14ac:dyDescent="0.2">
      <c r="A599" s="19"/>
    </row>
    <row r="600" spans="1:1" x14ac:dyDescent="0.2">
      <c r="A600" s="19"/>
    </row>
    <row r="601" spans="1:1" x14ac:dyDescent="0.2">
      <c r="A601" s="19"/>
    </row>
    <row r="602" spans="1:1" x14ac:dyDescent="0.2">
      <c r="A602" s="19"/>
    </row>
    <row r="603" spans="1:1" x14ac:dyDescent="0.2">
      <c r="A603" s="19"/>
    </row>
    <row r="604" spans="1:1" x14ac:dyDescent="0.2">
      <c r="A604" s="19"/>
    </row>
    <row r="605" spans="1:1" x14ac:dyDescent="0.2">
      <c r="A605" s="19"/>
    </row>
    <row r="606" spans="1:1" x14ac:dyDescent="0.2">
      <c r="A606" s="19"/>
    </row>
    <row r="607" spans="1:1" x14ac:dyDescent="0.2">
      <c r="A607" s="19"/>
    </row>
    <row r="608" spans="1:1" x14ac:dyDescent="0.2">
      <c r="A608" s="19"/>
    </row>
    <row r="609" spans="1:1" x14ac:dyDescent="0.2">
      <c r="A609" s="19"/>
    </row>
    <row r="610" spans="1:1" x14ac:dyDescent="0.2">
      <c r="A610" s="19"/>
    </row>
    <row r="611" spans="1:1" x14ac:dyDescent="0.2">
      <c r="A611" s="19"/>
    </row>
    <row r="612" spans="1:1" x14ac:dyDescent="0.2">
      <c r="A612" s="19"/>
    </row>
    <row r="613" spans="1:1" x14ac:dyDescent="0.2">
      <c r="A613" s="19"/>
    </row>
    <row r="614" spans="1:1" x14ac:dyDescent="0.2">
      <c r="A614" s="19"/>
    </row>
    <row r="615" spans="1:1" x14ac:dyDescent="0.2">
      <c r="A615" s="19"/>
    </row>
    <row r="616" spans="1:1" x14ac:dyDescent="0.2">
      <c r="A616" s="19"/>
    </row>
    <row r="617" spans="1:1" x14ac:dyDescent="0.2">
      <c r="A617" s="19"/>
    </row>
    <row r="618" spans="1:1" x14ac:dyDescent="0.2">
      <c r="A618" s="19"/>
    </row>
    <row r="619" spans="1:1" x14ac:dyDescent="0.2">
      <c r="A619" s="19"/>
    </row>
    <row r="620" spans="1:1" x14ac:dyDescent="0.2">
      <c r="A620" s="19"/>
    </row>
    <row r="621" spans="1:1" x14ac:dyDescent="0.2">
      <c r="A621" s="19"/>
    </row>
    <row r="622" spans="1:1" x14ac:dyDescent="0.2">
      <c r="A622" s="19"/>
    </row>
    <row r="623" spans="1:1" x14ac:dyDescent="0.2">
      <c r="A623" s="19"/>
    </row>
    <row r="624" spans="1:1" x14ac:dyDescent="0.2">
      <c r="A624" s="19"/>
    </row>
    <row r="625" spans="1:1" x14ac:dyDescent="0.2">
      <c r="A625" s="19"/>
    </row>
    <row r="626" spans="1:1" x14ac:dyDescent="0.2">
      <c r="A626" s="19"/>
    </row>
    <row r="627" spans="1:1" x14ac:dyDescent="0.2">
      <c r="A627" s="19"/>
    </row>
    <row r="628" spans="1:1" x14ac:dyDescent="0.2">
      <c r="A628" s="19"/>
    </row>
    <row r="629" spans="1:1" x14ac:dyDescent="0.2">
      <c r="A629" s="19"/>
    </row>
    <row r="630" spans="1:1" x14ac:dyDescent="0.2">
      <c r="A630" s="19"/>
    </row>
    <row r="631" spans="1:1" x14ac:dyDescent="0.2">
      <c r="A631" s="19"/>
    </row>
    <row r="632" spans="1:1" x14ac:dyDescent="0.2">
      <c r="A632" s="19"/>
    </row>
    <row r="633" spans="1:1" x14ac:dyDescent="0.2">
      <c r="A633" s="19"/>
    </row>
    <row r="634" spans="1:1" x14ac:dyDescent="0.2">
      <c r="A634" s="19"/>
    </row>
    <row r="635" spans="1:1" x14ac:dyDescent="0.2">
      <c r="A635" s="19"/>
    </row>
    <row r="636" spans="1:1" x14ac:dyDescent="0.2">
      <c r="A636" s="19"/>
    </row>
    <row r="637" spans="1:1" x14ac:dyDescent="0.2">
      <c r="A637" s="19"/>
    </row>
    <row r="638" spans="1:1" x14ac:dyDescent="0.2">
      <c r="A638" s="19"/>
    </row>
    <row r="639" spans="1:1" x14ac:dyDescent="0.2">
      <c r="A639" s="19"/>
    </row>
    <row r="640" spans="1:1" x14ac:dyDescent="0.2">
      <c r="A640" s="19"/>
    </row>
    <row r="641" spans="1:1" x14ac:dyDescent="0.2">
      <c r="A641" s="19"/>
    </row>
    <row r="642" spans="1:1" x14ac:dyDescent="0.2">
      <c r="A642" s="19"/>
    </row>
    <row r="643" spans="1:1" x14ac:dyDescent="0.2">
      <c r="A643" s="19"/>
    </row>
    <row r="644" spans="1:1" x14ac:dyDescent="0.2">
      <c r="A644" s="19"/>
    </row>
    <row r="645" spans="1:1" x14ac:dyDescent="0.2">
      <c r="A645" s="19"/>
    </row>
    <row r="646" spans="1:1" x14ac:dyDescent="0.2">
      <c r="A646" s="19"/>
    </row>
    <row r="647" spans="1:1" x14ac:dyDescent="0.2">
      <c r="A647" s="19"/>
    </row>
    <row r="648" spans="1:1" x14ac:dyDescent="0.2">
      <c r="A648" s="19"/>
    </row>
    <row r="649" spans="1:1" x14ac:dyDescent="0.2">
      <c r="A649" s="19"/>
    </row>
    <row r="650" spans="1:1" x14ac:dyDescent="0.2">
      <c r="A650" s="19"/>
    </row>
    <row r="651" spans="1:1" x14ac:dyDescent="0.2">
      <c r="A651" s="19"/>
    </row>
    <row r="652" spans="1:1" x14ac:dyDescent="0.2">
      <c r="A652" s="19"/>
    </row>
    <row r="653" spans="1:1" x14ac:dyDescent="0.2">
      <c r="A653" s="19"/>
    </row>
    <row r="654" spans="1:1" x14ac:dyDescent="0.2">
      <c r="A654" s="19"/>
    </row>
    <row r="655" spans="1:1" x14ac:dyDescent="0.2">
      <c r="A655" s="19"/>
    </row>
    <row r="656" spans="1:1" x14ac:dyDescent="0.2">
      <c r="A656" s="19"/>
    </row>
    <row r="657" spans="1:1" x14ac:dyDescent="0.2">
      <c r="A657" s="19"/>
    </row>
    <row r="658" spans="1:1" x14ac:dyDescent="0.2">
      <c r="A658" s="19"/>
    </row>
    <row r="659" spans="1:1" x14ac:dyDescent="0.2">
      <c r="A659" s="19"/>
    </row>
    <row r="660" spans="1:1" x14ac:dyDescent="0.2">
      <c r="A660" s="19"/>
    </row>
    <row r="661" spans="1:1" x14ac:dyDescent="0.2">
      <c r="A661" s="19"/>
    </row>
    <row r="662" spans="1:1" x14ac:dyDescent="0.2">
      <c r="A662" s="19"/>
    </row>
    <row r="663" spans="1:1" x14ac:dyDescent="0.2">
      <c r="A663" s="19"/>
    </row>
    <row r="664" spans="1:1" x14ac:dyDescent="0.2">
      <c r="A664" s="19"/>
    </row>
    <row r="665" spans="1:1" x14ac:dyDescent="0.2">
      <c r="A665" s="19"/>
    </row>
    <row r="666" spans="1:1" x14ac:dyDescent="0.2">
      <c r="A666" s="19"/>
    </row>
    <row r="667" spans="1:1" x14ac:dyDescent="0.2">
      <c r="A667" s="19"/>
    </row>
    <row r="668" spans="1:1" x14ac:dyDescent="0.2">
      <c r="A668" s="19"/>
    </row>
    <row r="669" spans="1:1" x14ac:dyDescent="0.2">
      <c r="A669" s="19"/>
    </row>
    <row r="670" spans="1:1" x14ac:dyDescent="0.2">
      <c r="A670" s="19"/>
    </row>
    <row r="671" spans="1:1" x14ac:dyDescent="0.2">
      <c r="A671" s="19"/>
    </row>
    <row r="672" spans="1:1" x14ac:dyDescent="0.2">
      <c r="A672" s="19"/>
    </row>
    <row r="673" spans="1:1" x14ac:dyDescent="0.2">
      <c r="A673" s="19"/>
    </row>
    <row r="674" spans="1:1" x14ac:dyDescent="0.2">
      <c r="A674" s="19"/>
    </row>
    <row r="675" spans="1:1" x14ac:dyDescent="0.2">
      <c r="A675" s="19"/>
    </row>
    <row r="676" spans="1:1" x14ac:dyDescent="0.2">
      <c r="A676" s="19"/>
    </row>
    <row r="677" spans="1:1" x14ac:dyDescent="0.2">
      <c r="A677" s="19"/>
    </row>
    <row r="678" spans="1:1" x14ac:dyDescent="0.2">
      <c r="A678" s="19"/>
    </row>
    <row r="679" spans="1:1" x14ac:dyDescent="0.2">
      <c r="A679" s="19"/>
    </row>
    <row r="680" spans="1:1" x14ac:dyDescent="0.2">
      <c r="A680" s="19"/>
    </row>
    <row r="681" spans="1:1" x14ac:dyDescent="0.2">
      <c r="A681" s="19"/>
    </row>
    <row r="682" spans="1:1" x14ac:dyDescent="0.2">
      <c r="A682" s="19"/>
    </row>
    <row r="683" spans="1:1" x14ac:dyDescent="0.2">
      <c r="A683" s="19"/>
    </row>
    <row r="684" spans="1:1" x14ac:dyDescent="0.2">
      <c r="A684" s="19"/>
    </row>
    <row r="685" spans="1:1" x14ac:dyDescent="0.2">
      <c r="A685" s="19"/>
    </row>
    <row r="686" spans="1:1" x14ac:dyDescent="0.2">
      <c r="A686" s="19"/>
    </row>
    <row r="687" spans="1:1" x14ac:dyDescent="0.2">
      <c r="A687" s="19"/>
    </row>
    <row r="688" spans="1:1" x14ac:dyDescent="0.2">
      <c r="A688" s="19"/>
    </row>
    <row r="689" spans="1:1" x14ac:dyDescent="0.2">
      <c r="A689" s="19"/>
    </row>
    <row r="690" spans="1:1" x14ac:dyDescent="0.2">
      <c r="A690" s="19"/>
    </row>
    <row r="691" spans="1:1" x14ac:dyDescent="0.2">
      <c r="A691" s="19"/>
    </row>
    <row r="692" spans="1:1" x14ac:dyDescent="0.2">
      <c r="A692" s="19"/>
    </row>
    <row r="693" spans="1:1" x14ac:dyDescent="0.2">
      <c r="A693" s="19"/>
    </row>
    <row r="694" spans="1:1" x14ac:dyDescent="0.2">
      <c r="A694" s="19"/>
    </row>
    <row r="695" spans="1:1" x14ac:dyDescent="0.2">
      <c r="A695" s="19"/>
    </row>
    <row r="696" spans="1:1" x14ac:dyDescent="0.2">
      <c r="A696" s="19"/>
    </row>
    <row r="697" spans="1:1" x14ac:dyDescent="0.2">
      <c r="A697" s="19"/>
    </row>
    <row r="698" spans="1:1" x14ac:dyDescent="0.2">
      <c r="A698" s="19"/>
    </row>
    <row r="699" spans="1:1" x14ac:dyDescent="0.2">
      <c r="A699" s="19"/>
    </row>
    <row r="700" spans="1:1" x14ac:dyDescent="0.2">
      <c r="A700" s="19"/>
    </row>
    <row r="701" spans="1:1" x14ac:dyDescent="0.2">
      <c r="A701" s="19"/>
    </row>
    <row r="702" spans="1:1" x14ac:dyDescent="0.2">
      <c r="A702" s="19"/>
    </row>
    <row r="703" spans="1:1" x14ac:dyDescent="0.2">
      <c r="A703" s="19"/>
    </row>
    <row r="704" spans="1:1" x14ac:dyDescent="0.2">
      <c r="A704" s="19"/>
    </row>
    <row r="705" spans="1:1" x14ac:dyDescent="0.2">
      <c r="A705" s="19"/>
    </row>
    <row r="706" spans="1:1" x14ac:dyDescent="0.2">
      <c r="A706" s="19"/>
    </row>
    <row r="707" spans="1:1" x14ac:dyDescent="0.2">
      <c r="A707" s="19"/>
    </row>
    <row r="708" spans="1:1" x14ac:dyDescent="0.2">
      <c r="A708" s="19"/>
    </row>
    <row r="709" spans="1:1" x14ac:dyDescent="0.2">
      <c r="A709" s="19"/>
    </row>
    <row r="710" spans="1:1" x14ac:dyDescent="0.2">
      <c r="A710" s="19"/>
    </row>
    <row r="711" spans="1:1" x14ac:dyDescent="0.2">
      <c r="A711" s="19"/>
    </row>
    <row r="712" spans="1:1" x14ac:dyDescent="0.2">
      <c r="A712" s="19"/>
    </row>
    <row r="713" spans="1:1" x14ac:dyDescent="0.2">
      <c r="A713" s="19"/>
    </row>
    <row r="714" spans="1:1" x14ac:dyDescent="0.2">
      <c r="A714" s="19"/>
    </row>
    <row r="715" spans="1:1" x14ac:dyDescent="0.2">
      <c r="A715" s="19"/>
    </row>
    <row r="716" spans="1:1" x14ac:dyDescent="0.2">
      <c r="A716" s="19"/>
    </row>
    <row r="717" spans="1:1" x14ac:dyDescent="0.2">
      <c r="A717" s="19"/>
    </row>
    <row r="718" spans="1:1" x14ac:dyDescent="0.2">
      <c r="A718" s="19"/>
    </row>
    <row r="719" spans="1:1" x14ac:dyDescent="0.2">
      <c r="A719" s="19"/>
    </row>
    <row r="720" spans="1:1" x14ac:dyDescent="0.2">
      <c r="A720" s="19"/>
    </row>
    <row r="721" spans="1:1" x14ac:dyDescent="0.2">
      <c r="A721" s="19"/>
    </row>
    <row r="722" spans="1:1" x14ac:dyDescent="0.2">
      <c r="A722" s="19"/>
    </row>
    <row r="723" spans="1:1" x14ac:dyDescent="0.2">
      <c r="A723" s="19"/>
    </row>
    <row r="724" spans="1:1" x14ac:dyDescent="0.2">
      <c r="A724" s="19"/>
    </row>
    <row r="725" spans="1:1" x14ac:dyDescent="0.2">
      <c r="A725" s="19"/>
    </row>
    <row r="726" spans="1:1" x14ac:dyDescent="0.2">
      <c r="A726" s="19"/>
    </row>
    <row r="727" spans="1:1" x14ac:dyDescent="0.2">
      <c r="A727" s="19"/>
    </row>
    <row r="728" spans="1:1" x14ac:dyDescent="0.2">
      <c r="A728" s="19"/>
    </row>
    <row r="729" spans="1:1" x14ac:dyDescent="0.2">
      <c r="A729" s="19"/>
    </row>
    <row r="730" spans="1:1" x14ac:dyDescent="0.2">
      <c r="A730" s="19"/>
    </row>
    <row r="731" spans="1:1" x14ac:dyDescent="0.2">
      <c r="A731" s="19"/>
    </row>
    <row r="732" spans="1:1" x14ac:dyDescent="0.2">
      <c r="A732" s="19"/>
    </row>
    <row r="733" spans="1:1" x14ac:dyDescent="0.2">
      <c r="A733" s="19"/>
    </row>
    <row r="734" spans="1:1" x14ac:dyDescent="0.2">
      <c r="A734" s="19"/>
    </row>
    <row r="735" spans="1:1" x14ac:dyDescent="0.2">
      <c r="A735" s="19"/>
    </row>
    <row r="736" spans="1:1" x14ac:dyDescent="0.2">
      <c r="A736" s="19"/>
    </row>
    <row r="737" spans="1:1" x14ac:dyDescent="0.2">
      <c r="A737" s="19"/>
    </row>
    <row r="738" spans="1:1" x14ac:dyDescent="0.2">
      <c r="A738" s="19"/>
    </row>
    <row r="739" spans="1:1" x14ac:dyDescent="0.2">
      <c r="A739" s="19"/>
    </row>
    <row r="740" spans="1:1" x14ac:dyDescent="0.2">
      <c r="A740" s="19"/>
    </row>
    <row r="741" spans="1:1" x14ac:dyDescent="0.2">
      <c r="A741" s="19"/>
    </row>
    <row r="742" spans="1:1" x14ac:dyDescent="0.2">
      <c r="A742" s="19"/>
    </row>
    <row r="743" spans="1:1" x14ac:dyDescent="0.2">
      <c r="A743" s="19"/>
    </row>
    <row r="744" spans="1:1" x14ac:dyDescent="0.2">
      <c r="A744" s="19"/>
    </row>
    <row r="745" spans="1:1" x14ac:dyDescent="0.2">
      <c r="A745" s="19"/>
    </row>
    <row r="746" spans="1:1" x14ac:dyDescent="0.2">
      <c r="A746" s="19"/>
    </row>
    <row r="747" spans="1:1" x14ac:dyDescent="0.2">
      <c r="A747" s="19"/>
    </row>
    <row r="748" spans="1:1" x14ac:dyDescent="0.2">
      <c r="A748" s="19"/>
    </row>
    <row r="749" spans="1:1" x14ac:dyDescent="0.2">
      <c r="A749" s="19"/>
    </row>
    <row r="750" spans="1:1" x14ac:dyDescent="0.2">
      <c r="A750" s="19"/>
    </row>
    <row r="751" spans="1:1" x14ac:dyDescent="0.2">
      <c r="A751" s="19"/>
    </row>
    <row r="752" spans="1:1" x14ac:dyDescent="0.2">
      <c r="A752" s="19"/>
    </row>
    <row r="753" spans="1:1" x14ac:dyDescent="0.2">
      <c r="A753" s="19"/>
    </row>
    <row r="754" spans="1:1" x14ac:dyDescent="0.2">
      <c r="A754" s="19"/>
    </row>
    <row r="755" spans="1:1" x14ac:dyDescent="0.2">
      <c r="A755" s="19"/>
    </row>
    <row r="756" spans="1:1" x14ac:dyDescent="0.2">
      <c r="A756" s="19"/>
    </row>
    <row r="757" spans="1:1" x14ac:dyDescent="0.2">
      <c r="A757" s="19"/>
    </row>
    <row r="758" spans="1:1" x14ac:dyDescent="0.2">
      <c r="A758" s="19"/>
    </row>
    <row r="759" spans="1:1" x14ac:dyDescent="0.2">
      <c r="A759" s="19"/>
    </row>
    <row r="760" spans="1:1" x14ac:dyDescent="0.2">
      <c r="A760" s="19"/>
    </row>
    <row r="761" spans="1:1" x14ac:dyDescent="0.2">
      <c r="A761" s="19"/>
    </row>
    <row r="762" spans="1:1" x14ac:dyDescent="0.2">
      <c r="A762" s="19"/>
    </row>
    <row r="763" spans="1:1" x14ac:dyDescent="0.2">
      <c r="A763" s="19"/>
    </row>
    <row r="764" spans="1:1" x14ac:dyDescent="0.2">
      <c r="A764" s="19"/>
    </row>
    <row r="765" spans="1:1" x14ac:dyDescent="0.2">
      <c r="A765" s="19"/>
    </row>
    <row r="766" spans="1:1" x14ac:dyDescent="0.2">
      <c r="A766" s="19"/>
    </row>
    <row r="767" spans="1:1" x14ac:dyDescent="0.2">
      <c r="A767" s="19"/>
    </row>
    <row r="768" spans="1:1" x14ac:dyDescent="0.2">
      <c r="A768" s="19"/>
    </row>
    <row r="769" spans="1:1" x14ac:dyDescent="0.2">
      <c r="A769" s="19"/>
    </row>
    <row r="770" spans="1:1" x14ac:dyDescent="0.2">
      <c r="A770" s="19"/>
    </row>
    <row r="771" spans="1:1" x14ac:dyDescent="0.2">
      <c r="A771" s="19"/>
    </row>
    <row r="772" spans="1:1" x14ac:dyDescent="0.2">
      <c r="A772" s="19"/>
    </row>
    <row r="773" spans="1:1" x14ac:dyDescent="0.2">
      <c r="A773" s="19"/>
    </row>
    <row r="774" spans="1:1" x14ac:dyDescent="0.2">
      <c r="A774" s="19"/>
    </row>
    <row r="775" spans="1:1" x14ac:dyDescent="0.2">
      <c r="A775" s="19"/>
    </row>
    <row r="776" spans="1:1" x14ac:dyDescent="0.2">
      <c r="A776" s="19"/>
    </row>
    <row r="777" spans="1:1" x14ac:dyDescent="0.2">
      <c r="A777" s="19"/>
    </row>
    <row r="778" spans="1:1" x14ac:dyDescent="0.2">
      <c r="A778" s="19"/>
    </row>
    <row r="779" spans="1:1" x14ac:dyDescent="0.2">
      <c r="A779" s="19"/>
    </row>
    <row r="780" spans="1:1" x14ac:dyDescent="0.2">
      <c r="A780" s="19"/>
    </row>
    <row r="781" spans="1:1" x14ac:dyDescent="0.2">
      <c r="A781" s="19"/>
    </row>
    <row r="782" spans="1:1" x14ac:dyDescent="0.2">
      <c r="A782" s="19"/>
    </row>
    <row r="783" spans="1:1" x14ac:dyDescent="0.2">
      <c r="A783" s="19"/>
    </row>
    <row r="784" spans="1:1" x14ac:dyDescent="0.2">
      <c r="A784" s="19"/>
    </row>
    <row r="785" spans="1:1" x14ac:dyDescent="0.2">
      <c r="A785" s="19"/>
    </row>
    <row r="786" spans="1:1" x14ac:dyDescent="0.2">
      <c r="A786" s="19"/>
    </row>
    <row r="787" spans="1:1" x14ac:dyDescent="0.2">
      <c r="A787" s="19"/>
    </row>
    <row r="788" spans="1:1" x14ac:dyDescent="0.2">
      <c r="A788" s="19"/>
    </row>
    <row r="789" spans="1:1" x14ac:dyDescent="0.2">
      <c r="A789" s="19"/>
    </row>
    <row r="790" spans="1:1" x14ac:dyDescent="0.2">
      <c r="A790" s="19"/>
    </row>
    <row r="791" spans="1:1" x14ac:dyDescent="0.2">
      <c r="A791" s="19"/>
    </row>
    <row r="792" spans="1:1" x14ac:dyDescent="0.2">
      <c r="A792" s="19"/>
    </row>
    <row r="793" spans="1:1" x14ac:dyDescent="0.2">
      <c r="A793" s="19"/>
    </row>
    <row r="794" spans="1:1" x14ac:dyDescent="0.2">
      <c r="A794" s="19"/>
    </row>
    <row r="795" spans="1:1" x14ac:dyDescent="0.2">
      <c r="A795" s="19"/>
    </row>
    <row r="796" spans="1:1" x14ac:dyDescent="0.2">
      <c r="A796" s="19"/>
    </row>
    <row r="797" spans="1:1" x14ac:dyDescent="0.2">
      <c r="A797" s="19"/>
    </row>
    <row r="798" spans="1:1" x14ac:dyDescent="0.2">
      <c r="A798" s="19"/>
    </row>
    <row r="799" spans="1:1" x14ac:dyDescent="0.2">
      <c r="A799" s="19"/>
    </row>
    <row r="800" spans="1:1" x14ac:dyDescent="0.2">
      <c r="A800" s="19"/>
    </row>
    <row r="801" spans="1:1" x14ac:dyDescent="0.2">
      <c r="A801" s="19"/>
    </row>
    <row r="802" spans="1:1" x14ac:dyDescent="0.2">
      <c r="A802" s="19"/>
    </row>
    <row r="803" spans="1:1" x14ac:dyDescent="0.2">
      <c r="A803" s="19"/>
    </row>
    <row r="804" spans="1:1" x14ac:dyDescent="0.2">
      <c r="A804" s="19"/>
    </row>
    <row r="805" spans="1:1" x14ac:dyDescent="0.2">
      <c r="A805" s="19"/>
    </row>
    <row r="806" spans="1:1" x14ac:dyDescent="0.2">
      <c r="A806" s="19"/>
    </row>
    <row r="807" spans="1:1" x14ac:dyDescent="0.2">
      <c r="A807" s="19"/>
    </row>
    <row r="808" spans="1:1" x14ac:dyDescent="0.2">
      <c r="A808" s="19"/>
    </row>
    <row r="809" spans="1:1" x14ac:dyDescent="0.2">
      <c r="A809" s="19"/>
    </row>
    <row r="810" spans="1:1" x14ac:dyDescent="0.2">
      <c r="A810" s="19"/>
    </row>
    <row r="811" spans="1:1" x14ac:dyDescent="0.2">
      <c r="A811" s="19"/>
    </row>
    <row r="812" spans="1:1" x14ac:dyDescent="0.2">
      <c r="A812" s="19"/>
    </row>
    <row r="813" spans="1:1" x14ac:dyDescent="0.2">
      <c r="A813" s="19"/>
    </row>
    <row r="814" spans="1:1" x14ac:dyDescent="0.2">
      <c r="A814" s="19"/>
    </row>
    <row r="815" spans="1:1" x14ac:dyDescent="0.2">
      <c r="A815" s="19"/>
    </row>
    <row r="816" spans="1:1" x14ac:dyDescent="0.2">
      <c r="A816" s="19"/>
    </row>
    <row r="817" spans="1:1" x14ac:dyDescent="0.2">
      <c r="A817" s="19"/>
    </row>
    <row r="818" spans="1:1" x14ac:dyDescent="0.2">
      <c r="A818" s="19"/>
    </row>
    <row r="819" spans="1:1" x14ac:dyDescent="0.2">
      <c r="A819" s="19"/>
    </row>
    <row r="820" spans="1:1" x14ac:dyDescent="0.2">
      <c r="A820" s="19"/>
    </row>
    <row r="821" spans="1:1" x14ac:dyDescent="0.2">
      <c r="A821" s="19"/>
    </row>
    <row r="822" spans="1:1" x14ac:dyDescent="0.2">
      <c r="A822" s="19"/>
    </row>
    <row r="823" spans="1:1" x14ac:dyDescent="0.2">
      <c r="A823" s="19"/>
    </row>
    <row r="824" spans="1:1" x14ac:dyDescent="0.2">
      <c r="A824" s="19"/>
    </row>
    <row r="825" spans="1:1" x14ac:dyDescent="0.2">
      <c r="A825" s="19"/>
    </row>
    <row r="826" spans="1:1" x14ac:dyDescent="0.2">
      <c r="A826" s="19"/>
    </row>
    <row r="827" spans="1:1" x14ac:dyDescent="0.2">
      <c r="A827" s="19"/>
    </row>
    <row r="828" spans="1:1" x14ac:dyDescent="0.2">
      <c r="A828" s="19"/>
    </row>
    <row r="829" spans="1:1" x14ac:dyDescent="0.2">
      <c r="A829" s="19"/>
    </row>
    <row r="830" spans="1:1" x14ac:dyDescent="0.2">
      <c r="A830" s="19"/>
    </row>
    <row r="831" spans="1:1" x14ac:dyDescent="0.2">
      <c r="A831" s="19"/>
    </row>
    <row r="832" spans="1:1" x14ac:dyDescent="0.2">
      <c r="A832" s="19"/>
    </row>
    <row r="833" spans="1:1" x14ac:dyDescent="0.2">
      <c r="A833" s="19"/>
    </row>
    <row r="834" spans="1:1" x14ac:dyDescent="0.2">
      <c r="A834" s="19"/>
    </row>
    <row r="835" spans="1:1" x14ac:dyDescent="0.2">
      <c r="A835" s="19"/>
    </row>
    <row r="836" spans="1:1" x14ac:dyDescent="0.2">
      <c r="A836" s="19"/>
    </row>
    <row r="837" spans="1:1" x14ac:dyDescent="0.2">
      <c r="A837" s="19"/>
    </row>
    <row r="838" spans="1:1" x14ac:dyDescent="0.2">
      <c r="A838" s="19"/>
    </row>
    <row r="839" spans="1:1" x14ac:dyDescent="0.2">
      <c r="A839" s="19"/>
    </row>
    <row r="840" spans="1:1" x14ac:dyDescent="0.2">
      <c r="A840" s="19"/>
    </row>
    <row r="841" spans="1:1" x14ac:dyDescent="0.2">
      <c r="A841" s="19"/>
    </row>
    <row r="842" spans="1:1" x14ac:dyDescent="0.2">
      <c r="A842" s="19"/>
    </row>
    <row r="843" spans="1:1" x14ac:dyDescent="0.2">
      <c r="A843" s="19"/>
    </row>
    <row r="844" spans="1:1" x14ac:dyDescent="0.2">
      <c r="A844" s="19"/>
    </row>
    <row r="845" spans="1:1" x14ac:dyDescent="0.2">
      <c r="A845" s="19"/>
    </row>
    <row r="846" spans="1:1" x14ac:dyDescent="0.2">
      <c r="A846" s="19"/>
    </row>
    <row r="847" spans="1:1" x14ac:dyDescent="0.2">
      <c r="A847" s="19"/>
    </row>
    <row r="848" spans="1:1" x14ac:dyDescent="0.2">
      <c r="A848" s="19"/>
    </row>
    <row r="849" spans="1:1" x14ac:dyDescent="0.2">
      <c r="A849" s="19"/>
    </row>
    <row r="850" spans="1:1" x14ac:dyDescent="0.2">
      <c r="A850" s="19"/>
    </row>
    <row r="851" spans="1:1" x14ac:dyDescent="0.2">
      <c r="A851" s="19"/>
    </row>
    <row r="852" spans="1:1" x14ac:dyDescent="0.2">
      <c r="A852" s="19"/>
    </row>
    <row r="853" spans="1:1" x14ac:dyDescent="0.2">
      <c r="A853" s="19"/>
    </row>
    <row r="854" spans="1:1" x14ac:dyDescent="0.2">
      <c r="A854" s="19"/>
    </row>
    <row r="855" spans="1:1" x14ac:dyDescent="0.2">
      <c r="A855" s="19"/>
    </row>
    <row r="856" spans="1:1" x14ac:dyDescent="0.2">
      <c r="A856" s="19"/>
    </row>
    <row r="857" spans="1:1" x14ac:dyDescent="0.2">
      <c r="A857" s="19"/>
    </row>
    <row r="858" spans="1:1" x14ac:dyDescent="0.2">
      <c r="A858" s="19"/>
    </row>
    <row r="859" spans="1:1" x14ac:dyDescent="0.2">
      <c r="A859" s="19"/>
    </row>
    <row r="860" spans="1:1" x14ac:dyDescent="0.2">
      <c r="A860" s="19"/>
    </row>
    <row r="861" spans="1:1" x14ac:dyDescent="0.2">
      <c r="A861" s="19"/>
    </row>
    <row r="862" spans="1:1" x14ac:dyDescent="0.2">
      <c r="A862" s="19"/>
    </row>
    <row r="863" spans="1:1" x14ac:dyDescent="0.2">
      <c r="A863" s="19"/>
    </row>
    <row r="864" spans="1:1" x14ac:dyDescent="0.2">
      <c r="A864" s="19"/>
    </row>
    <row r="865" spans="1:1" x14ac:dyDescent="0.2">
      <c r="A865" s="19"/>
    </row>
    <row r="866" spans="1:1" x14ac:dyDescent="0.2">
      <c r="A866" s="19"/>
    </row>
    <row r="867" spans="1:1" x14ac:dyDescent="0.2">
      <c r="A867" s="19"/>
    </row>
    <row r="868" spans="1:1" x14ac:dyDescent="0.2">
      <c r="A868" s="19"/>
    </row>
    <row r="869" spans="1:1" x14ac:dyDescent="0.2">
      <c r="A869" s="19"/>
    </row>
    <row r="870" spans="1:1" x14ac:dyDescent="0.2">
      <c r="A870" s="19"/>
    </row>
    <row r="871" spans="1:1" x14ac:dyDescent="0.2">
      <c r="A871" s="19"/>
    </row>
    <row r="872" spans="1:1" x14ac:dyDescent="0.2">
      <c r="A872" s="19"/>
    </row>
    <row r="873" spans="1:1" x14ac:dyDescent="0.2">
      <c r="A873" s="19"/>
    </row>
    <row r="874" spans="1:1" x14ac:dyDescent="0.2">
      <c r="A874" s="19"/>
    </row>
    <row r="875" spans="1:1" x14ac:dyDescent="0.2">
      <c r="A875" s="19"/>
    </row>
    <row r="876" spans="1:1" x14ac:dyDescent="0.2">
      <c r="A876" s="19"/>
    </row>
    <row r="877" spans="1:1" x14ac:dyDescent="0.2">
      <c r="A877" s="19"/>
    </row>
    <row r="878" spans="1:1" x14ac:dyDescent="0.2">
      <c r="A878" s="19"/>
    </row>
    <row r="879" spans="1:1" x14ac:dyDescent="0.2">
      <c r="A879" s="19"/>
    </row>
    <row r="880" spans="1:1" x14ac:dyDescent="0.2">
      <c r="A880" s="19"/>
    </row>
    <row r="881" spans="1:1" x14ac:dyDescent="0.2">
      <c r="A881" s="19"/>
    </row>
    <row r="882" spans="1:1" x14ac:dyDescent="0.2">
      <c r="A882" s="19"/>
    </row>
    <row r="883" spans="1:1" x14ac:dyDescent="0.2">
      <c r="A883" s="19"/>
    </row>
    <row r="884" spans="1:1" x14ac:dyDescent="0.2">
      <c r="A884" s="19"/>
    </row>
    <row r="885" spans="1:1" x14ac:dyDescent="0.2">
      <c r="A885" s="19"/>
    </row>
    <row r="886" spans="1:1" x14ac:dyDescent="0.2">
      <c r="A886" s="19"/>
    </row>
    <row r="887" spans="1:1" x14ac:dyDescent="0.2">
      <c r="A887" s="19"/>
    </row>
    <row r="888" spans="1:1" x14ac:dyDescent="0.2">
      <c r="A888" s="19"/>
    </row>
    <row r="889" spans="1:1" x14ac:dyDescent="0.2">
      <c r="A889" s="19"/>
    </row>
    <row r="890" spans="1:1" x14ac:dyDescent="0.2">
      <c r="A890" s="19"/>
    </row>
    <row r="891" spans="1:1" x14ac:dyDescent="0.2">
      <c r="A891" s="19"/>
    </row>
    <row r="892" spans="1:1" x14ac:dyDescent="0.2">
      <c r="A892" s="19"/>
    </row>
    <row r="893" spans="1:1" x14ac:dyDescent="0.2">
      <c r="A893" s="19"/>
    </row>
    <row r="894" spans="1:1" x14ac:dyDescent="0.2">
      <c r="A894" s="19"/>
    </row>
    <row r="895" spans="1:1" x14ac:dyDescent="0.2">
      <c r="A895" s="19"/>
    </row>
    <row r="896" spans="1:1" x14ac:dyDescent="0.2">
      <c r="A896" s="19"/>
    </row>
    <row r="897" spans="1:1" x14ac:dyDescent="0.2">
      <c r="A897" s="19"/>
    </row>
    <row r="898" spans="1:1" x14ac:dyDescent="0.2">
      <c r="A898" s="19"/>
    </row>
    <row r="899" spans="1:1" x14ac:dyDescent="0.2">
      <c r="A899" s="19"/>
    </row>
    <row r="900" spans="1:1" x14ac:dyDescent="0.2">
      <c r="A900" s="19"/>
    </row>
    <row r="901" spans="1:1" x14ac:dyDescent="0.2">
      <c r="A901" s="19"/>
    </row>
    <row r="902" spans="1:1" x14ac:dyDescent="0.2">
      <c r="A902" s="19"/>
    </row>
    <row r="903" spans="1:1" x14ac:dyDescent="0.2">
      <c r="A903" s="19"/>
    </row>
    <row r="904" spans="1:1" x14ac:dyDescent="0.2">
      <c r="A904" s="19"/>
    </row>
    <row r="905" spans="1:1" x14ac:dyDescent="0.2">
      <c r="A905" s="19"/>
    </row>
    <row r="906" spans="1:1" x14ac:dyDescent="0.2">
      <c r="A906" s="19"/>
    </row>
    <row r="907" spans="1:1" x14ac:dyDescent="0.2">
      <c r="A907" s="19"/>
    </row>
    <row r="908" spans="1:1" x14ac:dyDescent="0.2">
      <c r="A908" s="19"/>
    </row>
    <row r="909" spans="1:1" x14ac:dyDescent="0.2">
      <c r="A909" s="19"/>
    </row>
    <row r="910" spans="1:1" x14ac:dyDescent="0.2">
      <c r="A910" s="19"/>
    </row>
    <row r="911" spans="1:1" x14ac:dyDescent="0.2">
      <c r="A911" s="19"/>
    </row>
    <row r="912" spans="1:1" x14ac:dyDescent="0.2">
      <c r="A912" s="19"/>
    </row>
    <row r="913" spans="1:1" x14ac:dyDescent="0.2">
      <c r="A913" s="19"/>
    </row>
    <row r="914" spans="1:1" x14ac:dyDescent="0.2">
      <c r="A914" s="19"/>
    </row>
    <row r="915" spans="1:1" x14ac:dyDescent="0.2">
      <c r="A915" s="19"/>
    </row>
    <row r="916" spans="1:1" x14ac:dyDescent="0.2">
      <c r="A916" s="19"/>
    </row>
    <row r="917" spans="1:1" x14ac:dyDescent="0.2">
      <c r="A917" s="19"/>
    </row>
    <row r="918" spans="1:1" x14ac:dyDescent="0.2">
      <c r="A918" s="19"/>
    </row>
    <row r="919" spans="1:1" x14ac:dyDescent="0.2">
      <c r="A919" s="19"/>
    </row>
    <row r="920" spans="1:1" x14ac:dyDescent="0.2">
      <c r="A920" s="19"/>
    </row>
    <row r="921" spans="1:1" x14ac:dyDescent="0.2">
      <c r="A921" s="19"/>
    </row>
    <row r="922" spans="1:1" x14ac:dyDescent="0.2">
      <c r="A922" s="19"/>
    </row>
    <row r="923" spans="1:1" x14ac:dyDescent="0.2">
      <c r="A923" s="19"/>
    </row>
    <row r="924" spans="1:1" x14ac:dyDescent="0.2">
      <c r="A924" s="19"/>
    </row>
    <row r="925" spans="1:1" x14ac:dyDescent="0.2">
      <c r="A925" s="19"/>
    </row>
    <row r="926" spans="1:1" x14ac:dyDescent="0.2">
      <c r="A926" s="19"/>
    </row>
    <row r="927" spans="1:1" x14ac:dyDescent="0.2">
      <c r="A927" s="19"/>
    </row>
    <row r="928" spans="1:1" x14ac:dyDescent="0.2">
      <c r="A928" s="19"/>
    </row>
    <row r="929" spans="1:1" x14ac:dyDescent="0.2">
      <c r="A929" s="19"/>
    </row>
    <row r="930" spans="1:1" x14ac:dyDescent="0.2">
      <c r="A930" s="19"/>
    </row>
    <row r="931" spans="1:1" x14ac:dyDescent="0.2">
      <c r="A931" s="19"/>
    </row>
    <row r="932" spans="1:1" x14ac:dyDescent="0.2">
      <c r="A932" s="19"/>
    </row>
    <row r="933" spans="1:1" x14ac:dyDescent="0.2">
      <c r="A933" s="19"/>
    </row>
    <row r="934" spans="1:1" x14ac:dyDescent="0.2">
      <c r="A934" s="19"/>
    </row>
    <row r="935" spans="1:1" x14ac:dyDescent="0.2">
      <c r="A935" s="19"/>
    </row>
    <row r="936" spans="1:1" x14ac:dyDescent="0.2">
      <c r="A936" s="19"/>
    </row>
    <row r="937" spans="1:1" x14ac:dyDescent="0.2">
      <c r="A937" s="19"/>
    </row>
    <row r="938" spans="1:1" x14ac:dyDescent="0.2">
      <c r="A938" s="19"/>
    </row>
    <row r="939" spans="1:1" x14ac:dyDescent="0.2">
      <c r="A939" s="19"/>
    </row>
    <row r="940" spans="1:1" x14ac:dyDescent="0.2">
      <c r="A940" s="19"/>
    </row>
    <row r="941" spans="1:1" x14ac:dyDescent="0.2">
      <c r="A941" s="19"/>
    </row>
    <row r="942" spans="1:1" x14ac:dyDescent="0.2">
      <c r="A942" s="19"/>
    </row>
    <row r="943" spans="1:1" x14ac:dyDescent="0.2">
      <c r="A943" s="19"/>
    </row>
    <row r="944" spans="1:1" x14ac:dyDescent="0.2">
      <c r="A944" s="19"/>
    </row>
    <row r="945" spans="1:1" x14ac:dyDescent="0.2">
      <c r="A945" s="19"/>
    </row>
    <row r="946" spans="1:1" x14ac:dyDescent="0.2">
      <c r="A946" s="19"/>
    </row>
    <row r="947" spans="1:1" x14ac:dyDescent="0.2">
      <c r="A947" s="19"/>
    </row>
    <row r="948" spans="1:1" x14ac:dyDescent="0.2">
      <c r="A948" s="19"/>
    </row>
    <row r="949" spans="1:1" x14ac:dyDescent="0.2">
      <c r="A949" s="19"/>
    </row>
    <row r="950" spans="1:1" x14ac:dyDescent="0.2">
      <c r="A950" s="19"/>
    </row>
    <row r="951" spans="1:1" x14ac:dyDescent="0.2">
      <c r="A951" s="19"/>
    </row>
    <row r="952" spans="1:1" x14ac:dyDescent="0.2">
      <c r="A952" s="19"/>
    </row>
    <row r="953" spans="1:1" x14ac:dyDescent="0.2">
      <c r="A953" s="19"/>
    </row>
    <row r="954" spans="1:1" x14ac:dyDescent="0.2">
      <c r="A954" s="19"/>
    </row>
    <row r="955" spans="1:1" x14ac:dyDescent="0.2">
      <c r="A955" s="19"/>
    </row>
    <row r="956" spans="1:1" x14ac:dyDescent="0.2">
      <c r="A956" s="19"/>
    </row>
    <row r="957" spans="1:1" x14ac:dyDescent="0.2">
      <c r="A957" s="19"/>
    </row>
    <row r="958" spans="1:1" x14ac:dyDescent="0.2">
      <c r="A958" s="19"/>
    </row>
    <row r="959" spans="1:1" x14ac:dyDescent="0.2">
      <c r="A959" s="19"/>
    </row>
    <row r="960" spans="1:1" x14ac:dyDescent="0.2">
      <c r="A960" s="19"/>
    </row>
    <row r="961" spans="1:1" x14ac:dyDescent="0.2">
      <c r="A961" s="19"/>
    </row>
    <row r="962" spans="1:1" x14ac:dyDescent="0.2">
      <c r="A962" s="19"/>
    </row>
    <row r="963" spans="1:1" x14ac:dyDescent="0.2">
      <c r="A963" s="19"/>
    </row>
    <row r="964" spans="1:1" x14ac:dyDescent="0.2">
      <c r="A964" s="19"/>
    </row>
    <row r="965" spans="1:1" x14ac:dyDescent="0.2">
      <c r="A965" s="19"/>
    </row>
    <row r="966" spans="1:1" x14ac:dyDescent="0.2">
      <c r="A966" s="19"/>
    </row>
    <row r="967" spans="1:1" x14ac:dyDescent="0.2">
      <c r="A967" s="19"/>
    </row>
    <row r="968" spans="1:1" x14ac:dyDescent="0.2">
      <c r="A968" s="19"/>
    </row>
    <row r="969" spans="1:1" x14ac:dyDescent="0.2">
      <c r="A969" s="19"/>
    </row>
    <row r="970" spans="1:1" x14ac:dyDescent="0.2">
      <c r="A970" s="19"/>
    </row>
    <row r="971" spans="1:1" x14ac:dyDescent="0.2">
      <c r="A971" s="19"/>
    </row>
    <row r="972" spans="1:1" x14ac:dyDescent="0.2">
      <c r="A972" s="19"/>
    </row>
    <row r="973" spans="1:1" x14ac:dyDescent="0.2">
      <c r="A973" s="19"/>
    </row>
    <row r="974" spans="1:1" x14ac:dyDescent="0.2">
      <c r="A974" s="19"/>
    </row>
    <row r="975" spans="1:1" x14ac:dyDescent="0.2">
      <c r="A975" s="19"/>
    </row>
    <row r="976" spans="1:1" x14ac:dyDescent="0.2">
      <c r="A976" s="19"/>
    </row>
    <row r="977" spans="1:1" x14ac:dyDescent="0.2">
      <c r="A977" s="19"/>
    </row>
    <row r="978" spans="1:1" x14ac:dyDescent="0.2">
      <c r="A978" s="19"/>
    </row>
    <row r="979" spans="1:1" x14ac:dyDescent="0.2">
      <c r="A979" s="19"/>
    </row>
    <row r="980" spans="1:1" x14ac:dyDescent="0.2">
      <c r="A980" s="19"/>
    </row>
    <row r="981" spans="1:1" x14ac:dyDescent="0.2">
      <c r="A981" s="19"/>
    </row>
    <row r="982" spans="1:1" x14ac:dyDescent="0.2">
      <c r="A982" s="19"/>
    </row>
    <row r="983" spans="1:1" x14ac:dyDescent="0.2">
      <c r="A983" s="19"/>
    </row>
    <row r="984" spans="1:1" x14ac:dyDescent="0.2">
      <c r="A984" s="19"/>
    </row>
    <row r="985" spans="1:1" x14ac:dyDescent="0.2">
      <c r="A985" s="19"/>
    </row>
    <row r="986" spans="1:1" x14ac:dyDescent="0.2">
      <c r="A986" s="19"/>
    </row>
    <row r="987" spans="1:1" x14ac:dyDescent="0.2">
      <c r="A987" s="19"/>
    </row>
    <row r="988" spans="1:1" x14ac:dyDescent="0.2">
      <c r="A988" s="19"/>
    </row>
    <row r="989" spans="1:1" x14ac:dyDescent="0.2">
      <c r="A989" s="19"/>
    </row>
    <row r="990" spans="1:1" x14ac:dyDescent="0.2">
      <c r="A990" s="19"/>
    </row>
    <row r="991" spans="1:1" x14ac:dyDescent="0.2">
      <c r="A991" s="19"/>
    </row>
    <row r="992" spans="1:1" x14ac:dyDescent="0.2">
      <c r="A992" s="19"/>
    </row>
    <row r="993" spans="1:1" x14ac:dyDescent="0.2">
      <c r="A993" s="19"/>
    </row>
    <row r="994" spans="1:1" x14ac:dyDescent="0.2">
      <c r="A994" s="19"/>
    </row>
    <row r="995" spans="1:1" x14ac:dyDescent="0.2">
      <c r="A995" s="19"/>
    </row>
    <row r="996" spans="1:1" x14ac:dyDescent="0.2">
      <c r="A996" s="19"/>
    </row>
    <row r="997" spans="1:1" x14ac:dyDescent="0.2">
      <c r="A997" s="19"/>
    </row>
    <row r="998" spans="1:1" x14ac:dyDescent="0.2">
      <c r="A998" s="19"/>
    </row>
    <row r="999" spans="1:1" x14ac:dyDescent="0.2">
      <c r="A999" s="19"/>
    </row>
    <row r="1000" spans="1:1" x14ac:dyDescent="0.2">
      <c r="A1000" s="19"/>
    </row>
    <row r="1001" spans="1:1" x14ac:dyDescent="0.2">
      <c r="A1001" s="19"/>
    </row>
    <row r="1002" spans="1:1" x14ac:dyDescent="0.2">
      <c r="A1002" s="19"/>
    </row>
    <row r="1003" spans="1:1" x14ac:dyDescent="0.2">
      <c r="A1003" s="19"/>
    </row>
    <row r="1004" spans="1:1" x14ac:dyDescent="0.2">
      <c r="A1004" s="19"/>
    </row>
    <row r="1005" spans="1:1" x14ac:dyDescent="0.2">
      <c r="A1005" s="19"/>
    </row>
    <row r="1006" spans="1:1" x14ac:dyDescent="0.2">
      <c r="A1006" s="19"/>
    </row>
    <row r="1007" spans="1:1" x14ac:dyDescent="0.2">
      <c r="A1007" s="19"/>
    </row>
    <row r="1008" spans="1:1" x14ac:dyDescent="0.2">
      <c r="A1008" s="19"/>
    </row>
    <row r="1009" spans="1:1" x14ac:dyDescent="0.2">
      <c r="A1009" s="19"/>
    </row>
    <row r="1010" spans="1:1" x14ac:dyDescent="0.2">
      <c r="A1010" s="19"/>
    </row>
    <row r="1011" spans="1:1" x14ac:dyDescent="0.2">
      <c r="A1011" s="19"/>
    </row>
    <row r="1012" spans="1:1" x14ac:dyDescent="0.2">
      <c r="A1012" s="19"/>
    </row>
    <row r="1013" spans="1:1" x14ac:dyDescent="0.2">
      <c r="A1013" s="19"/>
    </row>
    <row r="1014" spans="1:1" x14ac:dyDescent="0.2">
      <c r="A1014" s="19"/>
    </row>
    <row r="1015" spans="1:1" x14ac:dyDescent="0.2">
      <c r="A1015" s="19"/>
    </row>
    <row r="1016" spans="1:1" x14ac:dyDescent="0.2">
      <c r="A1016" s="19"/>
    </row>
    <row r="1017" spans="1:1" x14ac:dyDescent="0.2">
      <c r="A1017" s="19"/>
    </row>
    <row r="1018" spans="1:1" x14ac:dyDescent="0.2">
      <c r="A1018" s="19"/>
    </row>
    <row r="1019" spans="1:1" x14ac:dyDescent="0.2">
      <c r="A1019" s="19"/>
    </row>
    <row r="1020" spans="1:1" x14ac:dyDescent="0.2">
      <c r="A1020" s="19"/>
    </row>
    <row r="1021" spans="1:1" x14ac:dyDescent="0.2">
      <c r="A1021" s="19"/>
    </row>
    <row r="1022" spans="1:1" x14ac:dyDescent="0.2">
      <c r="A1022" s="19"/>
    </row>
    <row r="1023" spans="1:1" x14ac:dyDescent="0.2">
      <c r="A1023" s="19"/>
    </row>
    <row r="1024" spans="1:1" x14ac:dyDescent="0.2">
      <c r="A1024" s="19"/>
    </row>
    <row r="1025" spans="1:1" x14ac:dyDescent="0.2">
      <c r="A1025" s="19"/>
    </row>
    <row r="1026" spans="1:1" x14ac:dyDescent="0.2">
      <c r="A1026" s="19"/>
    </row>
    <row r="1027" spans="1:1" x14ac:dyDescent="0.2">
      <c r="A1027" s="19"/>
    </row>
    <row r="1028" spans="1:1" x14ac:dyDescent="0.2">
      <c r="A1028" s="19"/>
    </row>
    <row r="1029" spans="1:1" x14ac:dyDescent="0.2">
      <c r="A1029" s="19"/>
    </row>
    <row r="1030" spans="1:1" x14ac:dyDescent="0.2">
      <c r="A1030" s="19"/>
    </row>
    <row r="1031" spans="1:1" x14ac:dyDescent="0.2">
      <c r="A1031" s="19"/>
    </row>
    <row r="1032" spans="1:1" x14ac:dyDescent="0.2">
      <c r="A1032" s="19"/>
    </row>
    <row r="1033" spans="1:1" x14ac:dyDescent="0.2">
      <c r="A1033" s="19"/>
    </row>
    <row r="1034" spans="1:1" x14ac:dyDescent="0.2">
      <c r="A1034" s="19"/>
    </row>
    <row r="1035" spans="1:1" x14ac:dyDescent="0.2">
      <c r="A1035" s="19"/>
    </row>
    <row r="1036" spans="1:1" x14ac:dyDescent="0.2">
      <c r="A1036" s="19"/>
    </row>
    <row r="1037" spans="1:1" x14ac:dyDescent="0.2">
      <c r="A1037" s="19"/>
    </row>
    <row r="1038" spans="1:1" x14ac:dyDescent="0.2">
      <c r="A1038" s="19"/>
    </row>
    <row r="1039" spans="1:1" x14ac:dyDescent="0.2">
      <c r="A1039" s="19"/>
    </row>
    <row r="1040" spans="1:1" x14ac:dyDescent="0.2">
      <c r="A1040" s="19"/>
    </row>
    <row r="1041" spans="1:1" x14ac:dyDescent="0.2">
      <c r="A1041" s="19"/>
    </row>
    <row r="1042" spans="1:1" x14ac:dyDescent="0.2">
      <c r="A1042" s="19"/>
    </row>
    <row r="1043" spans="1:1" x14ac:dyDescent="0.2">
      <c r="A1043" s="19"/>
    </row>
    <row r="1044" spans="1:1" x14ac:dyDescent="0.2">
      <c r="A1044" s="19"/>
    </row>
    <row r="1045" spans="1:1" x14ac:dyDescent="0.2">
      <c r="A1045" s="19"/>
    </row>
    <row r="1046" spans="1:1" x14ac:dyDescent="0.2">
      <c r="A1046" s="19"/>
    </row>
    <row r="1047" spans="1:1" x14ac:dyDescent="0.2">
      <c r="A1047" s="19"/>
    </row>
    <row r="1048" spans="1:1" x14ac:dyDescent="0.2">
      <c r="A1048" s="19"/>
    </row>
    <row r="1049" spans="1:1" x14ac:dyDescent="0.2">
      <c r="A1049" s="19"/>
    </row>
    <row r="1050" spans="1:1" x14ac:dyDescent="0.2">
      <c r="A1050" s="19"/>
    </row>
    <row r="1051" spans="1:1" x14ac:dyDescent="0.2">
      <c r="A1051" s="19"/>
    </row>
    <row r="1052" spans="1:1" x14ac:dyDescent="0.2">
      <c r="A1052" s="19"/>
    </row>
    <row r="1053" spans="1:1" x14ac:dyDescent="0.2">
      <c r="A1053" s="19"/>
    </row>
    <row r="1054" spans="1:1" x14ac:dyDescent="0.2">
      <c r="A1054" s="19"/>
    </row>
    <row r="1055" spans="1:1" x14ac:dyDescent="0.2">
      <c r="A1055" s="19"/>
    </row>
    <row r="1056" spans="1:1" x14ac:dyDescent="0.2">
      <c r="A1056" s="19"/>
    </row>
    <row r="1057" spans="1:1" x14ac:dyDescent="0.2">
      <c r="A1057" s="19"/>
    </row>
    <row r="1058" spans="1:1" x14ac:dyDescent="0.2">
      <c r="A1058" s="19"/>
    </row>
    <row r="1059" spans="1:1" x14ac:dyDescent="0.2">
      <c r="A1059" s="19"/>
    </row>
    <row r="1060" spans="1:1" x14ac:dyDescent="0.2">
      <c r="A1060" s="19"/>
    </row>
    <row r="1061" spans="1:1" x14ac:dyDescent="0.2">
      <c r="A1061" s="19"/>
    </row>
    <row r="1062" spans="1:1" x14ac:dyDescent="0.2">
      <c r="A1062" s="19"/>
    </row>
    <row r="1063" spans="1:1" x14ac:dyDescent="0.2">
      <c r="A1063" s="19"/>
    </row>
    <row r="1064" spans="1:1" x14ac:dyDescent="0.2">
      <c r="A1064" s="19"/>
    </row>
    <row r="1065" spans="1:1" x14ac:dyDescent="0.2">
      <c r="A1065" s="19"/>
    </row>
    <row r="1066" spans="1:1" x14ac:dyDescent="0.2">
      <c r="A1066" s="19"/>
    </row>
    <row r="1067" spans="1:1" x14ac:dyDescent="0.2">
      <c r="A1067" s="19"/>
    </row>
    <row r="1068" spans="1:1" x14ac:dyDescent="0.2">
      <c r="A1068" s="19"/>
    </row>
    <row r="1069" spans="1:1" x14ac:dyDescent="0.2">
      <c r="A1069" s="19"/>
    </row>
    <row r="1070" spans="1:1" x14ac:dyDescent="0.2">
      <c r="A1070" s="19"/>
    </row>
    <row r="1071" spans="1:1" x14ac:dyDescent="0.2">
      <c r="A1071" s="19"/>
    </row>
    <row r="1072" spans="1:1" x14ac:dyDescent="0.2">
      <c r="A1072" s="19"/>
    </row>
    <row r="1073" spans="1:1" x14ac:dyDescent="0.2">
      <c r="A1073" s="19"/>
    </row>
    <row r="1074" spans="1:1" x14ac:dyDescent="0.2">
      <c r="A1074" s="19"/>
    </row>
    <row r="1075" spans="1:1" x14ac:dyDescent="0.2">
      <c r="A1075" s="19"/>
    </row>
    <row r="1076" spans="1:1" x14ac:dyDescent="0.2">
      <c r="A1076" s="19"/>
    </row>
    <row r="1077" spans="1:1" x14ac:dyDescent="0.2">
      <c r="A1077" s="19"/>
    </row>
    <row r="1078" spans="1:1" x14ac:dyDescent="0.2">
      <c r="A1078" s="19"/>
    </row>
    <row r="1079" spans="1:1" x14ac:dyDescent="0.2">
      <c r="A1079" s="19"/>
    </row>
    <row r="1080" spans="1:1" x14ac:dyDescent="0.2">
      <c r="A1080" s="19"/>
    </row>
    <row r="1081" spans="1:1" x14ac:dyDescent="0.2">
      <c r="A1081" s="19"/>
    </row>
    <row r="1082" spans="1:1" x14ac:dyDescent="0.2">
      <c r="A1082" s="19"/>
    </row>
    <row r="1083" spans="1:1" x14ac:dyDescent="0.2">
      <c r="A1083" s="19"/>
    </row>
    <row r="1084" spans="1:1" x14ac:dyDescent="0.2">
      <c r="A1084" s="19"/>
    </row>
    <row r="1085" spans="1:1" x14ac:dyDescent="0.2">
      <c r="A1085" s="19"/>
    </row>
    <row r="1086" spans="1:1" x14ac:dyDescent="0.2">
      <c r="A1086" s="19"/>
    </row>
    <row r="1087" spans="1:1" x14ac:dyDescent="0.2">
      <c r="A1087" s="19"/>
    </row>
    <row r="1088" spans="1:1" x14ac:dyDescent="0.2">
      <c r="A1088" s="19"/>
    </row>
    <row r="1089" spans="1:1" x14ac:dyDescent="0.2">
      <c r="A1089" s="19"/>
    </row>
    <row r="1090" spans="1:1" x14ac:dyDescent="0.2">
      <c r="A1090" s="19"/>
    </row>
    <row r="1091" spans="1:1" x14ac:dyDescent="0.2">
      <c r="A1091" s="19"/>
    </row>
    <row r="1092" spans="1:1" x14ac:dyDescent="0.2">
      <c r="A1092" s="19"/>
    </row>
    <row r="1093" spans="1:1" x14ac:dyDescent="0.2">
      <c r="A1093" s="19"/>
    </row>
    <row r="1094" spans="1:1" x14ac:dyDescent="0.2">
      <c r="A1094" s="19"/>
    </row>
    <row r="1095" spans="1:1" x14ac:dyDescent="0.2">
      <c r="A1095" s="19"/>
    </row>
    <row r="1096" spans="1:1" x14ac:dyDescent="0.2">
      <c r="A1096" s="19"/>
    </row>
    <row r="1097" spans="1:1" x14ac:dyDescent="0.2">
      <c r="A1097" s="19"/>
    </row>
    <row r="1098" spans="1:1" x14ac:dyDescent="0.2">
      <c r="A1098" s="19"/>
    </row>
  </sheetData>
  <conditionalFormatting sqref="A1099:A1045992">
    <cfRule type="containsText" dxfId="24" priority="7" operator="containsText" text="canceled">
      <formula>NOT(ISERROR(SEARCH("canceled",A1099)))</formula>
    </cfRule>
    <cfRule type="containsText" dxfId="23" priority="8" operator="containsText" text="cancelled">
      <formula>NOT(ISERROR(SEARCH("cancelled",A1099)))</formula>
    </cfRule>
    <cfRule type="containsText" dxfId="22" priority="9" operator="containsText" text="fail">
      <formula>NOT(ISERROR(SEARCH("fail",A1099)))</formula>
    </cfRule>
    <cfRule type="containsText" dxfId="21" priority="10" operator="containsText" text="successful">
      <formula>NOT(ISERROR(SEARCH("successful",A1099)))</formula>
    </cfRule>
    <cfRule type="containsText" dxfId="20" priority="11" operator="containsText" text="live">
      <formula>NOT(ISERROR(SEARCH("live",A1099)))</formula>
    </cfRule>
  </conditionalFormatting>
  <conditionalFormatting sqref="F1:F251">
    <cfRule type="containsText" dxfId="19" priority="2" operator="containsText" text="canceled">
      <formula>NOT(ISERROR(SEARCH("canceled",F1)))</formula>
    </cfRule>
    <cfRule type="containsText" dxfId="18" priority="3" operator="containsText" text="cancelled">
      <formula>NOT(ISERROR(SEARCH("cancelled",F1)))</formula>
    </cfRule>
    <cfRule type="containsText" dxfId="17" priority="4" operator="containsText" text="fail">
      <formula>NOT(ISERROR(SEARCH("fail",F1)))</formula>
    </cfRule>
    <cfRule type="containsText" dxfId="16" priority="5" operator="containsText" text="successful">
      <formula>NOT(ISERROR(SEARCH("successful",F1)))</formula>
    </cfRule>
    <cfRule type="containsText" dxfId="15" priority="6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3CF9-1CBF-8A4A-B404-4789F474D7FF}">
  <sheetPr codeName="Sheet10"/>
  <dimension ref="A1:T413"/>
  <sheetViews>
    <sheetView workbookViewId="0">
      <selection activeCell="E1" sqref="E1"/>
    </sheetView>
  </sheetViews>
  <sheetFormatPr baseColWidth="10" defaultRowHeight="15" x14ac:dyDescent="0.2"/>
  <cols>
    <col min="1" max="1" width="5.1640625" bestFit="1" customWidth="1"/>
    <col min="2" max="2" width="16.83203125" customWidth="1"/>
    <col min="3" max="3" width="18" bestFit="1" customWidth="1"/>
    <col min="4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</row>
    <row r="2" spans="1:20" ht="112" x14ac:dyDescent="0.2">
      <c r="A2">
        <v>521</v>
      </c>
      <c r="B2" s="3" t="s">
        <v>522</v>
      </c>
      <c r="C2" s="3" t="s">
        <v>4631</v>
      </c>
      <c r="D2" s="6">
        <v>38000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14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96" x14ac:dyDescent="0.2">
      <c r="A3">
        <v>522</v>
      </c>
      <c r="B3" s="3" t="s">
        <v>523</v>
      </c>
      <c r="C3" s="3" t="s">
        <v>4632</v>
      </c>
      <c r="D3" s="6">
        <v>37956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9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112" x14ac:dyDescent="0.2">
      <c r="A4">
        <v>523</v>
      </c>
      <c r="B4" s="3" t="s">
        <v>524</v>
      </c>
      <c r="C4" s="3" t="s">
        <v>4633</v>
      </c>
      <c r="D4" s="6">
        <v>37500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16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112" x14ac:dyDescent="0.2">
      <c r="A5">
        <v>525</v>
      </c>
      <c r="B5" s="3" t="s">
        <v>526</v>
      </c>
      <c r="C5" s="3" t="s">
        <v>4635</v>
      </c>
      <c r="D5" s="6">
        <v>37000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32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112" x14ac:dyDescent="0.2">
      <c r="A6">
        <v>527</v>
      </c>
      <c r="B6" s="3" t="s">
        <v>528</v>
      </c>
      <c r="C6" s="3" t="s">
        <v>4637</v>
      </c>
      <c r="D6" s="6">
        <v>35500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28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35000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4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112" x14ac:dyDescent="0.2">
      <c r="A8">
        <v>530</v>
      </c>
      <c r="B8" s="3" t="s">
        <v>531</v>
      </c>
      <c r="C8" s="3" t="s">
        <v>4640</v>
      </c>
      <c r="D8" s="6">
        <v>35000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128" x14ac:dyDescent="0.2">
      <c r="A9">
        <v>531</v>
      </c>
      <c r="B9" s="3" t="s">
        <v>532</v>
      </c>
      <c r="C9" s="3" t="s">
        <v>4641</v>
      </c>
      <c r="D9" s="6">
        <v>35000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11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96" x14ac:dyDescent="0.2">
      <c r="A10">
        <v>532</v>
      </c>
      <c r="B10" s="3" t="s">
        <v>533</v>
      </c>
      <c r="C10" s="3" t="s">
        <v>4642</v>
      </c>
      <c r="D10" s="6">
        <v>35000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35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28" x14ac:dyDescent="0.2">
      <c r="A11">
        <v>537</v>
      </c>
      <c r="B11" s="3" t="s">
        <v>538</v>
      </c>
      <c r="C11" s="3" t="s">
        <v>4647</v>
      </c>
      <c r="D11" s="6">
        <v>35000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7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128" x14ac:dyDescent="0.2">
      <c r="A12">
        <v>538</v>
      </c>
      <c r="B12" s="3" t="s">
        <v>539</v>
      </c>
      <c r="C12" s="3" t="s">
        <v>4648</v>
      </c>
      <c r="D12" s="6">
        <v>35000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43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128" x14ac:dyDescent="0.2">
      <c r="A13">
        <v>1284</v>
      </c>
      <c r="B13" s="3" t="s">
        <v>1285</v>
      </c>
      <c r="C13" s="3" t="s">
        <v>5394</v>
      </c>
      <c r="D13" s="6">
        <v>10000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20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128" x14ac:dyDescent="0.2">
      <c r="A14">
        <v>1288</v>
      </c>
      <c r="B14" s="3" t="s">
        <v>1289</v>
      </c>
      <c r="C14" s="3" t="s">
        <v>5398</v>
      </c>
      <c r="D14" s="6">
        <v>10000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40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80" x14ac:dyDescent="0.2">
      <c r="A15">
        <v>1289</v>
      </c>
      <c r="B15" s="3" t="s">
        <v>1290</v>
      </c>
      <c r="C15" s="3" t="s">
        <v>5399</v>
      </c>
      <c r="D15" s="6">
        <v>10000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19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10000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38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112" x14ac:dyDescent="0.2">
      <c r="A17">
        <v>1291</v>
      </c>
      <c r="B17" s="3" t="s">
        <v>1292</v>
      </c>
      <c r="C17" s="3" t="s">
        <v>5401</v>
      </c>
      <c r="D17" s="6">
        <v>10000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44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112" x14ac:dyDescent="0.2">
      <c r="A18">
        <v>1293</v>
      </c>
      <c r="B18" s="3" t="s">
        <v>1294</v>
      </c>
      <c r="C18" s="3" t="s">
        <v>5403</v>
      </c>
      <c r="D18" s="6">
        <v>10000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153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12" x14ac:dyDescent="0.2">
      <c r="A19">
        <v>1297</v>
      </c>
      <c r="B19" s="3" t="s">
        <v>1298</v>
      </c>
      <c r="C19" s="3" t="s">
        <v>5407</v>
      </c>
      <c r="D19" s="6">
        <v>10000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219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96" x14ac:dyDescent="0.2">
      <c r="A20">
        <v>1299</v>
      </c>
      <c r="B20" s="3" t="s">
        <v>1300</v>
      </c>
      <c r="C20" s="3" t="s">
        <v>5409</v>
      </c>
      <c r="D20" s="6">
        <v>10000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43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112" x14ac:dyDescent="0.2">
      <c r="A21">
        <v>1300</v>
      </c>
      <c r="B21" s="3" t="s">
        <v>1301</v>
      </c>
      <c r="C21" s="3" t="s">
        <v>5410</v>
      </c>
      <c r="D21" s="6">
        <v>10000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41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128" x14ac:dyDescent="0.2">
      <c r="A22">
        <v>1301</v>
      </c>
      <c r="B22" s="3" t="s">
        <v>1302</v>
      </c>
      <c r="C22" s="3" t="s">
        <v>5411</v>
      </c>
      <c r="D22" s="6">
        <v>10000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21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80" x14ac:dyDescent="0.2">
      <c r="A23">
        <v>1302</v>
      </c>
      <c r="B23" s="3" t="s">
        <v>1303</v>
      </c>
      <c r="C23" s="3" t="s">
        <v>5412</v>
      </c>
      <c r="D23" s="6">
        <v>10000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25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80" x14ac:dyDescent="0.2">
      <c r="A24">
        <v>2781</v>
      </c>
      <c r="B24" s="3" t="s">
        <v>2781</v>
      </c>
      <c r="C24" s="3" t="s">
        <v>6891</v>
      </c>
      <c r="D24" s="6">
        <v>2500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53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2500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48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96" x14ac:dyDescent="0.2">
      <c r="A26">
        <v>2784</v>
      </c>
      <c r="B26" s="3" t="s">
        <v>2784</v>
      </c>
      <c r="C26" s="3" t="s">
        <v>6894</v>
      </c>
      <c r="D26" s="6">
        <v>2500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286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80" x14ac:dyDescent="0.2">
      <c r="A27">
        <v>2785</v>
      </c>
      <c r="B27" s="3" t="s">
        <v>2785</v>
      </c>
      <c r="C27" s="3" t="s">
        <v>6895</v>
      </c>
      <c r="D27" s="6">
        <v>2500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209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96" x14ac:dyDescent="0.2">
      <c r="A28">
        <v>2787</v>
      </c>
      <c r="B28" s="3" t="s">
        <v>2787</v>
      </c>
      <c r="C28" s="3" t="s">
        <v>6897</v>
      </c>
      <c r="D28" s="6">
        <v>2500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48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80" x14ac:dyDescent="0.2">
      <c r="A29">
        <v>2788</v>
      </c>
      <c r="B29" s="3" t="s">
        <v>2788</v>
      </c>
      <c r="C29" s="3" t="s">
        <v>6898</v>
      </c>
      <c r="D29" s="6">
        <v>2500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82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64" x14ac:dyDescent="0.2">
      <c r="A30">
        <v>2789</v>
      </c>
      <c r="B30" s="3" t="s">
        <v>2789</v>
      </c>
      <c r="C30" s="3" t="s">
        <v>6899</v>
      </c>
      <c r="D30" s="6">
        <v>2500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121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12" x14ac:dyDescent="0.2">
      <c r="A31">
        <v>2790</v>
      </c>
      <c r="B31" s="3" t="s">
        <v>2790</v>
      </c>
      <c r="C31" s="3" t="s">
        <v>6900</v>
      </c>
      <c r="D31" s="6">
        <v>2500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126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112" x14ac:dyDescent="0.2">
      <c r="A32">
        <v>2791</v>
      </c>
      <c r="B32" s="3" t="s">
        <v>2791</v>
      </c>
      <c r="C32" s="3" t="s">
        <v>6901</v>
      </c>
      <c r="D32" s="6">
        <v>2500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82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12" x14ac:dyDescent="0.2">
      <c r="A33">
        <v>2792</v>
      </c>
      <c r="B33" s="3" t="s">
        <v>2792</v>
      </c>
      <c r="C33" s="3" t="s">
        <v>6902</v>
      </c>
      <c r="D33" s="6">
        <v>2500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86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96" x14ac:dyDescent="0.2">
      <c r="A34">
        <v>2795</v>
      </c>
      <c r="B34" s="3" t="s">
        <v>2795</v>
      </c>
      <c r="C34" s="3" t="s">
        <v>6905</v>
      </c>
      <c r="D34" s="6">
        <v>2500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29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112" x14ac:dyDescent="0.2">
      <c r="A35">
        <v>2803</v>
      </c>
      <c r="B35" s="3" t="s">
        <v>2803</v>
      </c>
      <c r="C35" s="3" t="s">
        <v>6913</v>
      </c>
      <c r="D35" s="6">
        <v>2500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512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2500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252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112" x14ac:dyDescent="0.2">
      <c r="A37">
        <v>2808</v>
      </c>
      <c r="B37" s="3" t="s">
        <v>2808</v>
      </c>
      <c r="C37" s="3" t="s">
        <v>6918</v>
      </c>
      <c r="D37" s="6">
        <v>2500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180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112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112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112" x14ac:dyDescent="0.2">
      <c r="A40">
        <v>2813</v>
      </c>
      <c r="B40" s="3" t="s">
        <v>2813</v>
      </c>
      <c r="C40" s="3" t="s">
        <v>6923</v>
      </c>
      <c r="D40" s="6">
        <v>2500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143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96" x14ac:dyDescent="0.2">
      <c r="A41">
        <v>2818</v>
      </c>
      <c r="B41" s="3" t="s">
        <v>2818</v>
      </c>
      <c r="C41" s="3" t="s">
        <v>6928</v>
      </c>
      <c r="D41" s="6">
        <v>2500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424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112" x14ac:dyDescent="0.2">
      <c r="A42">
        <v>2822</v>
      </c>
      <c r="B42" s="3" t="s">
        <v>2822</v>
      </c>
      <c r="C42" s="3" t="s">
        <v>6932</v>
      </c>
      <c r="D42" s="6">
        <v>2500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240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80" x14ac:dyDescent="0.2">
      <c r="A43">
        <v>2824</v>
      </c>
      <c r="B43" s="3" t="s">
        <v>2824</v>
      </c>
      <c r="C43" s="3" t="s">
        <v>6934</v>
      </c>
      <c r="D43" s="6">
        <v>2500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30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112" x14ac:dyDescent="0.2">
      <c r="A44">
        <v>2826</v>
      </c>
      <c r="B44" s="3" t="s">
        <v>2826</v>
      </c>
      <c r="C44" s="3" t="s">
        <v>6936</v>
      </c>
      <c r="D44" s="6">
        <v>2500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86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112" x14ac:dyDescent="0.2">
      <c r="A45">
        <v>2827</v>
      </c>
      <c r="B45" s="3" t="s">
        <v>2827</v>
      </c>
      <c r="C45" s="3" t="s">
        <v>6937</v>
      </c>
      <c r="D45" s="6">
        <v>2500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96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80" x14ac:dyDescent="0.2">
      <c r="A46">
        <v>2830</v>
      </c>
      <c r="B46" s="3" t="s">
        <v>2830</v>
      </c>
      <c r="C46" s="3" t="s">
        <v>6940</v>
      </c>
      <c r="D46" s="6">
        <v>2500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120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80" x14ac:dyDescent="0.2">
      <c r="A47">
        <v>2831</v>
      </c>
      <c r="B47" s="3" t="s">
        <v>2831</v>
      </c>
      <c r="C47" s="3" t="s">
        <v>6941</v>
      </c>
      <c r="D47" s="6">
        <v>2500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133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2500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117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112" x14ac:dyDescent="0.2">
      <c r="A49">
        <v>2836</v>
      </c>
      <c r="B49" s="3" t="s">
        <v>2836</v>
      </c>
      <c r="C49" s="3" t="s">
        <v>6946</v>
      </c>
      <c r="D49" s="6">
        <v>2500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19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96" x14ac:dyDescent="0.2">
      <c r="A50">
        <v>2838</v>
      </c>
      <c r="B50" s="3" t="s">
        <v>2838</v>
      </c>
      <c r="C50" s="3" t="s">
        <v>6948</v>
      </c>
      <c r="D50" s="6">
        <v>2500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96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112" x14ac:dyDescent="0.2">
      <c r="A51">
        <v>2839</v>
      </c>
      <c r="B51" s="3" t="s">
        <v>2839</v>
      </c>
      <c r="C51" s="3" t="s">
        <v>6949</v>
      </c>
      <c r="D51" s="6">
        <v>2500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156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112" x14ac:dyDescent="0.2">
      <c r="A52">
        <v>2961</v>
      </c>
      <c r="B52" s="3" t="s">
        <v>2961</v>
      </c>
      <c r="C52" s="3" t="s">
        <v>7071</v>
      </c>
      <c r="D52" s="6">
        <v>2100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261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112" x14ac:dyDescent="0.2">
      <c r="A53">
        <v>2962</v>
      </c>
      <c r="B53" s="3" t="s">
        <v>2962</v>
      </c>
      <c r="C53" s="3" t="s">
        <v>7072</v>
      </c>
      <c r="D53" s="6">
        <v>2100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58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128" x14ac:dyDescent="0.2">
      <c r="A54">
        <v>2963</v>
      </c>
      <c r="B54" s="3" t="s">
        <v>2963</v>
      </c>
      <c r="C54" s="3" t="s">
        <v>7073</v>
      </c>
      <c r="D54" s="6">
        <v>2100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509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12" x14ac:dyDescent="0.2">
      <c r="A55">
        <v>2964</v>
      </c>
      <c r="B55" s="3" t="s">
        <v>2964</v>
      </c>
      <c r="C55" s="3" t="s">
        <v>7074</v>
      </c>
      <c r="D55" s="6">
        <v>2100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240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112" x14ac:dyDescent="0.2">
      <c r="A56">
        <v>2965</v>
      </c>
      <c r="B56" s="3" t="s">
        <v>2965</v>
      </c>
      <c r="C56" s="3" t="s">
        <v>7075</v>
      </c>
      <c r="D56" s="6">
        <v>2100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78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112" x14ac:dyDescent="0.2">
      <c r="A57">
        <v>2966</v>
      </c>
      <c r="B57" s="3" t="s">
        <v>2966</v>
      </c>
      <c r="C57" s="3" t="s">
        <v>7076</v>
      </c>
      <c r="D57" s="6">
        <v>2100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541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6">
        <v>2100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271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80" x14ac:dyDescent="0.2">
      <c r="A59">
        <v>2968</v>
      </c>
      <c r="B59" s="3" t="s">
        <v>2968</v>
      </c>
      <c r="C59" s="3" t="s">
        <v>7078</v>
      </c>
      <c r="D59" s="6">
        <v>2001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185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2000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318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112" x14ac:dyDescent="0.2">
      <c r="A61">
        <v>2971</v>
      </c>
      <c r="B61" s="3" t="s">
        <v>2971</v>
      </c>
      <c r="C61" s="3" t="s">
        <v>7081</v>
      </c>
      <c r="D61" s="6">
        <v>2000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160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64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12" x14ac:dyDescent="0.2">
      <c r="A63">
        <v>2973</v>
      </c>
      <c r="B63" s="3" t="s">
        <v>2973</v>
      </c>
      <c r="C63" s="3" t="s">
        <v>7083</v>
      </c>
      <c r="D63" s="6">
        <v>2000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437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128" x14ac:dyDescent="0.2">
      <c r="A64">
        <v>2974</v>
      </c>
      <c r="B64" s="3" t="s">
        <v>2974</v>
      </c>
      <c r="C64" s="3" t="s">
        <v>7084</v>
      </c>
      <c r="D64" s="6">
        <v>2000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255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112" x14ac:dyDescent="0.2">
      <c r="A65">
        <v>2975</v>
      </c>
      <c r="B65" s="3" t="s">
        <v>2975</v>
      </c>
      <c r="C65" s="3" t="s">
        <v>7085</v>
      </c>
      <c r="D65" s="6">
        <v>2000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401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128" x14ac:dyDescent="0.2">
      <c r="A66">
        <v>2977</v>
      </c>
      <c r="B66" s="3" t="s">
        <v>2977</v>
      </c>
      <c r="C66" s="3" t="s">
        <v>7087</v>
      </c>
      <c r="D66" s="6">
        <v>2000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170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112" x14ac:dyDescent="0.2">
      <c r="A67">
        <v>2978</v>
      </c>
      <c r="B67" s="3" t="s">
        <v>2978</v>
      </c>
      <c r="C67" s="3" t="s">
        <v>7088</v>
      </c>
      <c r="D67" s="6">
        <v>2000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49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112" x14ac:dyDescent="0.2">
      <c r="A68">
        <v>2979</v>
      </c>
      <c r="B68" s="3" t="s">
        <v>2979</v>
      </c>
      <c r="C68" s="3" t="s">
        <v>7089</v>
      </c>
      <c r="D68" s="6">
        <v>2000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254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96" x14ac:dyDescent="0.2">
      <c r="A69">
        <v>2980</v>
      </c>
      <c r="B69" s="3" t="s">
        <v>2980</v>
      </c>
      <c r="C69" s="3" t="s">
        <v>7090</v>
      </c>
      <c r="D69" s="6">
        <v>2000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164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112" x14ac:dyDescent="0.2">
      <c r="A70">
        <v>3147</v>
      </c>
      <c r="B70" s="3" t="s">
        <v>3147</v>
      </c>
      <c r="C70" s="3" t="s">
        <v>7257</v>
      </c>
      <c r="D70" s="6">
        <v>2000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1175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48" x14ac:dyDescent="0.2">
      <c r="A71">
        <v>3148</v>
      </c>
      <c r="B71" s="3" t="s">
        <v>3148</v>
      </c>
      <c r="C71" s="3" t="s">
        <v>7258</v>
      </c>
      <c r="D71" s="6">
        <v>2000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118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128" x14ac:dyDescent="0.2">
      <c r="A72">
        <v>3149</v>
      </c>
      <c r="B72" s="3" t="s">
        <v>3149</v>
      </c>
      <c r="C72" s="3" t="s">
        <v>7259</v>
      </c>
      <c r="D72" s="6">
        <v>2000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65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128" x14ac:dyDescent="0.2">
      <c r="A73">
        <v>3150</v>
      </c>
      <c r="B73" s="3" t="s">
        <v>3150</v>
      </c>
      <c r="C73" s="3" t="s">
        <v>7260</v>
      </c>
      <c r="D73" s="6">
        <v>2000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177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80" x14ac:dyDescent="0.2">
      <c r="A74">
        <v>3151</v>
      </c>
      <c r="B74" s="3" t="s">
        <v>3151</v>
      </c>
      <c r="C74" s="3" t="s">
        <v>7261</v>
      </c>
      <c r="D74" s="6">
        <v>2000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176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96" x14ac:dyDescent="0.2">
      <c r="A75">
        <v>3153</v>
      </c>
      <c r="B75" s="3" t="s">
        <v>3153</v>
      </c>
      <c r="C75" s="3" t="s">
        <v>7263</v>
      </c>
      <c r="D75" s="6">
        <v>2000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503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112" x14ac:dyDescent="0.2">
      <c r="A76">
        <v>3154</v>
      </c>
      <c r="B76" s="3" t="s">
        <v>3154</v>
      </c>
      <c r="C76" s="3" t="s">
        <v>7264</v>
      </c>
      <c r="D76" s="6">
        <v>2000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395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112" x14ac:dyDescent="0.2">
      <c r="A77">
        <v>3156</v>
      </c>
      <c r="B77" s="3" t="s">
        <v>3156</v>
      </c>
      <c r="C77" s="3" t="s">
        <v>7266</v>
      </c>
      <c r="D77" s="6">
        <v>2000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280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48" x14ac:dyDescent="0.2">
      <c r="A78">
        <v>3157</v>
      </c>
      <c r="B78" s="3" t="s">
        <v>3157</v>
      </c>
      <c r="C78" s="3" t="s">
        <v>7267</v>
      </c>
      <c r="D78" s="6">
        <v>2000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202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48" x14ac:dyDescent="0.2">
      <c r="A79">
        <v>3158</v>
      </c>
      <c r="B79" s="3" t="s">
        <v>3158</v>
      </c>
      <c r="C79" s="3" t="s">
        <v>7268</v>
      </c>
      <c r="D79" s="6">
        <v>2000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285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96" x14ac:dyDescent="0.2">
      <c r="A80">
        <v>3159</v>
      </c>
      <c r="B80" s="3" t="s">
        <v>3159</v>
      </c>
      <c r="C80" s="3" t="s">
        <v>7269</v>
      </c>
      <c r="D80" s="6">
        <v>2000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100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112" x14ac:dyDescent="0.2">
      <c r="A81">
        <v>3160</v>
      </c>
      <c r="B81" s="3" t="s">
        <v>3160</v>
      </c>
      <c r="C81" s="3" t="s">
        <v>7270</v>
      </c>
      <c r="D81" s="6">
        <v>2000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228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128" x14ac:dyDescent="0.2">
      <c r="A82">
        <v>3162</v>
      </c>
      <c r="B82" s="3" t="s">
        <v>3162</v>
      </c>
      <c r="C82" s="3" t="s">
        <v>7272</v>
      </c>
      <c r="D82" s="6">
        <v>2000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254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96" x14ac:dyDescent="0.2">
      <c r="A83">
        <v>3163</v>
      </c>
      <c r="B83" s="3" t="s">
        <v>3163</v>
      </c>
      <c r="C83" s="3" t="s">
        <v>7273</v>
      </c>
      <c r="D83" s="6">
        <v>2000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723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12" x14ac:dyDescent="0.2">
      <c r="A84">
        <v>3164</v>
      </c>
      <c r="B84" s="3" t="s">
        <v>3164</v>
      </c>
      <c r="C84" s="3" t="s">
        <v>7274</v>
      </c>
      <c r="D84" s="6">
        <v>2000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133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112" x14ac:dyDescent="0.2">
      <c r="A85">
        <v>3165</v>
      </c>
      <c r="B85" s="3" t="s">
        <v>3165</v>
      </c>
      <c r="C85" s="3" t="s">
        <v>7275</v>
      </c>
      <c r="D85" s="6">
        <v>2000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61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112" x14ac:dyDescent="0.2">
      <c r="A86">
        <v>3166</v>
      </c>
      <c r="B86" s="3" t="s">
        <v>3166</v>
      </c>
      <c r="C86" s="3" t="s">
        <v>7276</v>
      </c>
      <c r="D86" s="6">
        <v>2000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2804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48" x14ac:dyDescent="0.2">
      <c r="A87">
        <v>3167</v>
      </c>
      <c r="B87" s="3" t="s">
        <v>3167</v>
      </c>
      <c r="C87" s="3" t="s">
        <v>7277</v>
      </c>
      <c r="D87" s="6">
        <v>2000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174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96" x14ac:dyDescent="0.2">
      <c r="A88">
        <v>3168</v>
      </c>
      <c r="B88" s="3" t="s">
        <v>3168</v>
      </c>
      <c r="C88" s="3" t="s">
        <v>7278</v>
      </c>
      <c r="D88" s="6">
        <v>2000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155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64" x14ac:dyDescent="0.2">
      <c r="A89">
        <v>3169</v>
      </c>
      <c r="B89" s="3" t="s">
        <v>3169</v>
      </c>
      <c r="C89" s="3" t="s">
        <v>7279</v>
      </c>
      <c r="D89" s="6">
        <v>2000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412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96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112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112" x14ac:dyDescent="0.2">
      <c r="A92">
        <v>3173</v>
      </c>
      <c r="B92" s="3" t="s">
        <v>3173</v>
      </c>
      <c r="C92" s="3" t="s">
        <v>7283</v>
      </c>
      <c r="D92" s="6">
        <v>2000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515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112" x14ac:dyDescent="0.2">
      <c r="A93">
        <v>3174</v>
      </c>
      <c r="B93" s="3" t="s">
        <v>3174</v>
      </c>
      <c r="C93" s="3" t="s">
        <v>7284</v>
      </c>
      <c r="D93" s="6">
        <v>2000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152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128" x14ac:dyDescent="0.2">
      <c r="A94">
        <v>3175</v>
      </c>
      <c r="B94" s="3" t="s">
        <v>3175</v>
      </c>
      <c r="C94" s="3" t="s">
        <v>7285</v>
      </c>
      <c r="D94" s="6">
        <v>2000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274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112" x14ac:dyDescent="0.2">
      <c r="A95">
        <v>3176</v>
      </c>
      <c r="B95" s="3" t="s">
        <v>3176</v>
      </c>
      <c r="C95" s="3" t="s">
        <v>7286</v>
      </c>
      <c r="D95" s="6">
        <v>2000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109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96" x14ac:dyDescent="0.2">
      <c r="A96">
        <v>3177</v>
      </c>
      <c r="B96" s="3" t="s">
        <v>3177</v>
      </c>
      <c r="C96" s="3" t="s">
        <v>7287</v>
      </c>
      <c r="D96" s="6">
        <v>2000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147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80" x14ac:dyDescent="0.2">
      <c r="A97">
        <v>3179</v>
      </c>
      <c r="B97" s="3" t="s">
        <v>3179</v>
      </c>
      <c r="C97" s="3" t="s">
        <v>7289</v>
      </c>
      <c r="D97" s="6">
        <v>2000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240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128" x14ac:dyDescent="0.2">
      <c r="A98">
        <v>3182</v>
      </c>
      <c r="B98" s="3" t="s">
        <v>3182</v>
      </c>
      <c r="C98" s="3" t="s">
        <v>7292</v>
      </c>
      <c r="D98" s="6">
        <v>2000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353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80" x14ac:dyDescent="0.2">
      <c r="A99">
        <v>3183</v>
      </c>
      <c r="B99" s="3" t="s">
        <v>3183</v>
      </c>
      <c r="C99" s="3" t="s">
        <v>7293</v>
      </c>
      <c r="D99" s="6">
        <v>2000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136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80" x14ac:dyDescent="0.2">
      <c r="A100">
        <v>3184</v>
      </c>
      <c r="B100" s="3" t="s">
        <v>3184</v>
      </c>
      <c r="C100" s="3" t="s">
        <v>7294</v>
      </c>
      <c r="D100" s="6">
        <v>2000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231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128" x14ac:dyDescent="0.2">
      <c r="A101">
        <v>3187</v>
      </c>
      <c r="B101" s="3" t="s">
        <v>3187</v>
      </c>
      <c r="C101" s="3" t="s">
        <v>7297</v>
      </c>
      <c r="D101" s="6">
        <v>1960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890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96" x14ac:dyDescent="0.2">
      <c r="A102">
        <v>3208</v>
      </c>
      <c r="B102" s="3" t="s">
        <v>3208</v>
      </c>
      <c r="C102" s="3" t="s">
        <v>7318</v>
      </c>
      <c r="D102" s="6">
        <v>1750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296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1750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648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112" x14ac:dyDescent="0.2">
      <c r="A104">
        <v>3210</v>
      </c>
      <c r="B104" s="3" t="s">
        <v>3210</v>
      </c>
      <c r="C104" s="3" t="s">
        <v>7320</v>
      </c>
      <c r="D104" s="6">
        <v>1750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216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112" x14ac:dyDescent="0.2">
      <c r="A105">
        <v>3211</v>
      </c>
      <c r="B105" s="3" t="s">
        <v>3211</v>
      </c>
      <c r="C105" s="3" t="s">
        <v>7321</v>
      </c>
      <c r="D105" s="6">
        <v>1750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1574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64" x14ac:dyDescent="0.2">
      <c r="A106">
        <v>3212</v>
      </c>
      <c r="B106" s="3" t="s">
        <v>3212</v>
      </c>
      <c r="C106" s="3" t="s">
        <v>7322</v>
      </c>
      <c r="D106" s="6">
        <v>1750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289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128" x14ac:dyDescent="0.2">
      <c r="A107">
        <v>3215</v>
      </c>
      <c r="B107" s="3" t="s">
        <v>3215</v>
      </c>
      <c r="C107" s="3" t="s">
        <v>7325</v>
      </c>
      <c r="D107" s="6">
        <v>1700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2066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80" x14ac:dyDescent="0.2">
      <c r="A108">
        <v>3217</v>
      </c>
      <c r="B108" s="3" t="s">
        <v>3217</v>
      </c>
      <c r="C108" s="3" t="s">
        <v>7327</v>
      </c>
      <c r="D108" s="6">
        <v>1700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307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1680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1192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48" x14ac:dyDescent="0.2">
      <c r="A110">
        <v>3220</v>
      </c>
      <c r="B110" s="3" t="s">
        <v>3220</v>
      </c>
      <c r="C110" s="3" t="s">
        <v>7330</v>
      </c>
      <c r="D110" s="6">
        <v>1650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917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80" x14ac:dyDescent="0.2">
      <c r="A111">
        <v>3222</v>
      </c>
      <c r="B111" s="3" t="s">
        <v>3222</v>
      </c>
      <c r="C111" s="3" t="s">
        <v>7332</v>
      </c>
      <c r="D111" s="6">
        <v>1650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189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80" x14ac:dyDescent="0.2">
      <c r="A112">
        <v>3223</v>
      </c>
      <c r="B112" s="3" t="s">
        <v>3223</v>
      </c>
      <c r="C112" s="3" t="s">
        <v>7333</v>
      </c>
      <c r="D112" s="6">
        <v>1650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206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112" x14ac:dyDescent="0.2">
      <c r="A113">
        <v>3224</v>
      </c>
      <c r="B113" s="3" t="s">
        <v>3224</v>
      </c>
      <c r="C113" s="3" t="s">
        <v>7334</v>
      </c>
      <c r="D113" s="6">
        <v>1600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1913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96" x14ac:dyDescent="0.2">
      <c r="A114">
        <v>3225</v>
      </c>
      <c r="B114" s="3" t="s">
        <v>3225</v>
      </c>
      <c r="C114" s="3" t="s">
        <v>7335</v>
      </c>
      <c r="D114" s="6">
        <v>1600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128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48" x14ac:dyDescent="0.2">
      <c r="A115">
        <v>3228</v>
      </c>
      <c r="B115" s="3" t="s">
        <v>3228</v>
      </c>
      <c r="C115" s="3" t="s">
        <v>7338</v>
      </c>
      <c r="D115" s="6">
        <v>1600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448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96" x14ac:dyDescent="0.2">
      <c r="A116">
        <v>3229</v>
      </c>
      <c r="B116" s="3" t="s">
        <v>3229</v>
      </c>
      <c r="C116" s="3" t="s">
        <v>7339</v>
      </c>
      <c r="D116" s="6">
        <v>1600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1348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112" x14ac:dyDescent="0.2">
      <c r="A117">
        <v>3230</v>
      </c>
      <c r="B117" s="3" t="s">
        <v>3230</v>
      </c>
      <c r="C117" s="3" t="s">
        <v>7340</v>
      </c>
      <c r="D117" s="6">
        <v>1600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179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12" x14ac:dyDescent="0.2">
      <c r="A118">
        <v>3231</v>
      </c>
      <c r="B118" s="3" t="s">
        <v>3231</v>
      </c>
      <c r="C118" s="3" t="s">
        <v>7341</v>
      </c>
      <c r="D118" s="6">
        <v>1570.79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102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12" x14ac:dyDescent="0.2">
      <c r="A119">
        <v>3232</v>
      </c>
      <c r="B119" s="3" t="s">
        <v>3232</v>
      </c>
      <c r="C119" s="3" t="s">
        <v>7342</v>
      </c>
      <c r="D119" s="6">
        <v>1570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84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112" x14ac:dyDescent="0.2">
      <c r="A120">
        <v>3233</v>
      </c>
      <c r="B120" s="3" t="s">
        <v>3233</v>
      </c>
      <c r="C120" s="3" t="s">
        <v>7343</v>
      </c>
      <c r="D120" s="6">
        <v>1551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383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112" x14ac:dyDescent="0.2">
      <c r="A121">
        <v>3235</v>
      </c>
      <c r="B121" s="3" t="s">
        <v>3235</v>
      </c>
      <c r="C121" s="3" t="s">
        <v>7345</v>
      </c>
      <c r="D121" s="6">
        <v>1500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1032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128" x14ac:dyDescent="0.2">
      <c r="A122">
        <v>3236</v>
      </c>
      <c r="B122" s="3" t="s">
        <v>3236</v>
      </c>
      <c r="C122" s="3" t="s">
        <v>7346</v>
      </c>
      <c r="D122" s="6">
        <v>1500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1341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64" x14ac:dyDescent="0.2">
      <c r="A123">
        <v>3237</v>
      </c>
      <c r="B123" s="3" t="s">
        <v>3237</v>
      </c>
      <c r="C123" s="3" t="s">
        <v>7347</v>
      </c>
      <c r="D123" s="6">
        <v>1500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2352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128" x14ac:dyDescent="0.2">
      <c r="A124">
        <v>3241</v>
      </c>
      <c r="B124" s="3" t="s">
        <v>3241</v>
      </c>
      <c r="C124" s="3" t="s">
        <v>7351</v>
      </c>
      <c r="D124" s="6">
        <v>1500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653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64" x14ac:dyDescent="0.2">
      <c r="A125">
        <v>3242</v>
      </c>
      <c r="B125" s="3" t="s">
        <v>3242</v>
      </c>
      <c r="C125" s="3" t="s">
        <v>7352</v>
      </c>
      <c r="D125" s="6">
        <v>1500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849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112" x14ac:dyDescent="0.2">
      <c r="A126">
        <v>3243</v>
      </c>
      <c r="B126" s="3" t="s">
        <v>3243</v>
      </c>
      <c r="C126" s="3" t="s">
        <v>7353</v>
      </c>
      <c r="D126" s="6">
        <v>1500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548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96" x14ac:dyDescent="0.2">
      <c r="A127">
        <v>3245</v>
      </c>
      <c r="B127" s="3" t="s">
        <v>3245</v>
      </c>
      <c r="C127" s="3" t="s">
        <v>7355</v>
      </c>
      <c r="D127" s="6">
        <v>1500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1460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96" x14ac:dyDescent="0.2">
      <c r="A128">
        <v>3246</v>
      </c>
      <c r="B128" s="3" t="s">
        <v>3246</v>
      </c>
      <c r="C128" s="3" t="s">
        <v>7356</v>
      </c>
      <c r="D128" s="6">
        <v>1500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741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64" x14ac:dyDescent="0.2">
      <c r="A129">
        <v>3248</v>
      </c>
      <c r="B129" s="3" t="s">
        <v>3248</v>
      </c>
      <c r="C129" s="3" t="s">
        <v>7358</v>
      </c>
      <c r="D129" s="6">
        <v>1500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806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12" x14ac:dyDescent="0.2">
      <c r="A130">
        <v>3249</v>
      </c>
      <c r="B130" s="3" t="s">
        <v>3249</v>
      </c>
      <c r="C130" s="3" t="s">
        <v>7359</v>
      </c>
      <c r="D130" s="6">
        <v>1500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385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112" x14ac:dyDescent="0.2">
      <c r="A131">
        <v>3250</v>
      </c>
      <c r="B131" s="3" t="s">
        <v>3250</v>
      </c>
      <c r="C131" s="3" t="s">
        <v>7360</v>
      </c>
      <c r="D131" s="6">
        <v>1500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1693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1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1500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1358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6">
        <v>1500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854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96" x14ac:dyDescent="0.2">
      <c r="A135">
        <v>3258</v>
      </c>
      <c r="B135" s="3" t="s">
        <v>3258</v>
      </c>
      <c r="C135" s="3" t="s">
        <v>7368</v>
      </c>
      <c r="D135" s="6">
        <v>1500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491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12" x14ac:dyDescent="0.2">
      <c r="A136">
        <v>3259</v>
      </c>
      <c r="B136" s="3" t="s">
        <v>3259</v>
      </c>
      <c r="C136" s="3" t="s">
        <v>7369</v>
      </c>
      <c r="D136" s="6">
        <v>1500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1628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80" x14ac:dyDescent="0.2">
      <c r="A137">
        <v>3260</v>
      </c>
      <c r="B137" s="3" t="s">
        <v>3260</v>
      </c>
      <c r="C137" s="3" t="s">
        <v>7370</v>
      </c>
      <c r="D137" s="6">
        <v>1500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364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112" x14ac:dyDescent="0.2">
      <c r="A138">
        <v>3261</v>
      </c>
      <c r="B138" s="3" t="s">
        <v>3261</v>
      </c>
      <c r="C138" s="3" t="s">
        <v>7371</v>
      </c>
      <c r="D138" s="6">
        <v>1500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221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1500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838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1500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187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80" x14ac:dyDescent="0.2">
      <c r="A141">
        <v>3264</v>
      </c>
      <c r="B141" s="3" t="s">
        <v>3264</v>
      </c>
      <c r="C141" s="3" t="s">
        <v>7374</v>
      </c>
      <c r="D141" s="6">
        <v>1500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172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12" x14ac:dyDescent="0.2">
      <c r="A142">
        <v>3266</v>
      </c>
      <c r="B142" s="3" t="s">
        <v>3266</v>
      </c>
      <c r="C142" s="3" t="s">
        <v>7376</v>
      </c>
      <c r="D142" s="6">
        <v>1500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525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6">
        <v>1500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1021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96" x14ac:dyDescent="0.2">
      <c r="A144">
        <v>3268</v>
      </c>
      <c r="B144" s="3" t="s">
        <v>3268</v>
      </c>
      <c r="C144" s="3" t="s">
        <v>7378</v>
      </c>
      <c r="D144" s="6">
        <v>1500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171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96" x14ac:dyDescent="0.2">
      <c r="A145">
        <v>3272</v>
      </c>
      <c r="B145" s="3" t="s">
        <v>3272</v>
      </c>
      <c r="C145" s="3" t="s">
        <v>7382</v>
      </c>
      <c r="D145" s="6">
        <v>1500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1030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128" x14ac:dyDescent="0.2">
      <c r="A146">
        <v>3273</v>
      </c>
      <c r="B146" s="3" t="s">
        <v>3273</v>
      </c>
      <c r="C146" s="3" t="s">
        <v>7383</v>
      </c>
      <c r="D146" s="6">
        <v>1500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286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96" x14ac:dyDescent="0.2">
      <c r="A147">
        <v>3274</v>
      </c>
      <c r="B147" s="3" t="s">
        <v>3274</v>
      </c>
      <c r="C147" s="3" t="s">
        <v>7384</v>
      </c>
      <c r="D147" s="6">
        <v>1500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1047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128" x14ac:dyDescent="0.2">
      <c r="A148">
        <v>3275</v>
      </c>
      <c r="B148" s="3" t="s">
        <v>3275</v>
      </c>
      <c r="C148" s="3" t="s">
        <v>7385</v>
      </c>
      <c r="D148" s="6">
        <v>1500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120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112" x14ac:dyDescent="0.2">
      <c r="A149">
        <v>3279</v>
      </c>
      <c r="B149" s="3" t="s">
        <v>3279</v>
      </c>
      <c r="C149" s="3" t="s">
        <v>7389</v>
      </c>
      <c r="D149" s="6">
        <v>1500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442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128" x14ac:dyDescent="0.2">
      <c r="A150">
        <v>3280</v>
      </c>
      <c r="B150" s="3" t="s">
        <v>3280</v>
      </c>
      <c r="C150" s="3" t="s">
        <v>7390</v>
      </c>
      <c r="D150" s="6">
        <v>1500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137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80" x14ac:dyDescent="0.2">
      <c r="A151">
        <v>3281</v>
      </c>
      <c r="B151" s="3" t="s">
        <v>3281</v>
      </c>
      <c r="C151" s="3" t="s">
        <v>7391</v>
      </c>
      <c r="D151" s="6">
        <v>1500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405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128" x14ac:dyDescent="0.2">
      <c r="A152">
        <v>3282</v>
      </c>
      <c r="B152" s="3" t="s">
        <v>3282</v>
      </c>
      <c r="C152" s="3" t="s">
        <v>7392</v>
      </c>
      <c r="D152" s="6">
        <v>1500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2121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12" x14ac:dyDescent="0.2">
      <c r="A153">
        <v>3284</v>
      </c>
      <c r="B153" s="3" t="s">
        <v>3284</v>
      </c>
      <c r="C153" s="3" t="s">
        <v>7394</v>
      </c>
      <c r="D153" s="6">
        <v>1500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203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32" x14ac:dyDescent="0.2">
      <c r="A154">
        <v>3285</v>
      </c>
      <c r="B154" s="3" t="s">
        <v>3285</v>
      </c>
      <c r="C154" s="3" t="s">
        <v>7395</v>
      </c>
      <c r="D154" s="6">
        <v>1500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374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112" x14ac:dyDescent="0.2">
      <c r="A155">
        <v>3286</v>
      </c>
      <c r="B155" s="3" t="s">
        <v>3286</v>
      </c>
      <c r="C155" s="3" t="s">
        <v>7396</v>
      </c>
      <c r="D155" s="6">
        <v>1500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1018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112" x14ac:dyDescent="0.2">
      <c r="A156">
        <v>3291</v>
      </c>
      <c r="B156" s="3" t="s">
        <v>3291</v>
      </c>
      <c r="C156" s="3" t="s">
        <v>7401</v>
      </c>
      <c r="D156" s="6">
        <v>1500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38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28" x14ac:dyDescent="0.2">
      <c r="A157">
        <v>3298</v>
      </c>
      <c r="B157" s="3" t="s">
        <v>3298</v>
      </c>
      <c r="C157" s="3" t="s">
        <v>7408</v>
      </c>
      <c r="D157" s="6">
        <v>1500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678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112" x14ac:dyDescent="0.2">
      <c r="A158">
        <v>3299</v>
      </c>
      <c r="B158" s="3" t="s">
        <v>3299</v>
      </c>
      <c r="C158" s="3" t="s">
        <v>7409</v>
      </c>
      <c r="D158" s="6">
        <v>1500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232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96" x14ac:dyDescent="0.2">
      <c r="A159">
        <v>3300</v>
      </c>
      <c r="B159" s="3" t="s">
        <v>3300</v>
      </c>
      <c r="C159" s="3" t="s">
        <v>7410</v>
      </c>
      <c r="D159" s="6">
        <v>1500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272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112" x14ac:dyDescent="0.2">
      <c r="A160">
        <v>3301</v>
      </c>
      <c r="B160" s="3" t="s">
        <v>3301</v>
      </c>
      <c r="C160" s="3" t="s">
        <v>7411</v>
      </c>
      <c r="D160" s="6">
        <v>1500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267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12" x14ac:dyDescent="0.2">
      <c r="A161">
        <v>3303</v>
      </c>
      <c r="B161" s="3" t="s">
        <v>3303</v>
      </c>
      <c r="C161" s="3" t="s">
        <v>7413</v>
      </c>
      <c r="D161" s="6">
        <v>1500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139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12" x14ac:dyDescent="0.2">
      <c r="A162">
        <v>3304</v>
      </c>
      <c r="B162" s="3" t="s">
        <v>3304</v>
      </c>
      <c r="C162" s="3" t="s">
        <v>7414</v>
      </c>
      <c r="D162" s="6">
        <v>1500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1045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12" x14ac:dyDescent="0.2">
      <c r="A163">
        <v>3305</v>
      </c>
      <c r="B163" s="3" t="s">
        <v>3305</v>
      </c>
      <c r="C163" s="3" t="s">
        <v>7415</v>
      </c>
      <c r="D163" s="6">
        <v>1500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272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12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112" x14ac:dyDescent="0.2">
      <c r="A165">
        <v>3307</v>
      </c>
      <c r="B165" s="3" t="s">
        <v>3307</v>
      </c>
      <c r="C165" s="3" t="s">
        <v>7417</v>
      </c>
      <c r="D165" s="6">
        <v>1500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71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12" x14ac:dyDescent="0.2">
      <c r="A166">
        <v>3308</v>
      </c>
      <c r="B166" s="3" t="s">
        <v>3308</v>
      </c>
      <c r="C166" s="3" t="s">
        <v>7418</v>
      </c>
      <c r="D166" s="6">
        <v>1500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285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80" x14ac:dyDescent="0.2">
      <c r="A167">
        <v>3310</v>
      </c>
      <c r="B167" s="3" t="s">
        <v>3310</v>
      </c>
      <c r="C167" s="3" t="s">
        <v>7420</v>
      </c>
      <c r="D167" s="6">
        <v>1500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434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6">
        <v>1500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183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96" x14ac:dyDescent="0.2">
      <c r="A169">
        <v>3312</v>
      </c>
      <c r="B169" s="3" t="s">
        <v>3312</v>
      </c>
      <c r="C169" s="3" t="s">
        <v>7422</v>
      </c>
      <c r="D169" s="6">
        <v>1500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167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96" x14ac:dyDescent="0.2">
      <c r="A170">
        <v>3313</v>
      </c>
      <c r="B170" s="3" t="s">
        <v>3313</v>
      </c>
      <c r="C170" s="3" t="s">
        <v>7423</v>
      </c>
      <c r="D170" s="6">
        <v>1500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155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12" x14ac:dyDescent="0.2">
      <c r="A171">
        <v>3316</v>
      </c>
      <c r="B171" s="3" t="s">
        <v>3316</v>
      </c>
      <c r="C171" s="3" t="s">
        <v>7426</v>
      </c>
      <c r="D171" s="6">
        <v>1500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783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96" x14ac:dyDescent="0.2">
      <c r="A172">
        <v>3317</v>
      </c>
      <c r="B172" s="3" t="s">
        <v>3317</v>
      </c>
      <c r="C172" s="3" t="s">
        <v>7427</v>
      </c>
      <c r="D172" s="6">
        <v>1500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74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96" x14ac:dyDescent="0.2">
      <c r="A173">
        <v>3320</v>
      </c>
      <c r="B173" s="3" t="s">
        <v>3320</v>
      </c>
      <c r="C173" s="3" t="s">
        <v>7430</v>
      </c>
      <c r="D173" s="6">
        <v>1500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168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12" x14ac:dyDescent="0.2">
      <c r="A174">
        <v>3321</v>
      </c>
      <c r="B174" s="3" t="s">
        <v>3321</v>
      </c>
      <c r="C174" s="3" t="s">
        <v>7431</v>
      </c>
      <c r="D174" s="6">
        <v>1500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36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28" x14ac:dyDescent="0.2">
      <c r="A175">
        <v>3322</v>
      </c>
      <c r="B175" s="3" t="s">
        <v>3322</v>
      </c>
      <c r="C175" s="3" t="s">
        <v>7432</v>
      </c>
      <c r="D175" s="6">
        <v>1500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223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112" x14ac:dyDescent="0.2">
      <c r="A176">
        <v>3326</v>
      </c>
      <c r="B176" s="3" t="s">
        <v>3326</v>
      </c>
      <c r="C176" s="3" t="s">
        <v>7436</v>
      </c>
      <c r="D176" s="6">
        <v>1500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541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12" x14ac:dyDescent="0.2">
      <c r="A177">
        <v>3328</v>
      </c>
      <c r="B177" s="3" t="s">
        <v>3328</v>
      </c>
      <c r="C177" s="3" t="s">
        <v>7438</v>
      </c>
      <c r="D177" s="6">
        <v>1500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176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28" x14ac:dyDescent="0.2">
      <c r="A178">
        <v>3331</v>
      </c>
      <c r="B178" s="3" t="s">
        <v>3331</v>
      </c>
      <c r="C178" s="3" t="s">
        <v>7441</v>
      </c>
      <c r="D178" s="6">
        <v>1500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348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12" x14ac:dyDescent="0.2">
      <c r="A179">
        <v>3332</v>
      </c>
      <c r="B179" s="3" t="s">
        <v>3332</v>
      </c>
      <c r="C179" s="3" t="s">
        <v>7442</v>
      </c>
      <c r="D179" s="6">
        <v>1500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400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112" x14ac:dyDescent="0.2">
      <c r="A180">
        <v>3333</v>
      </c>
      <c r="B180" s="3" t="s">
        <v>3333</v>
      </c>
      <c r="C180" s="3" t="s">
        <v>7443</v>
      </c>
      <c r="D180" s="6">
        <v>1500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244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1500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358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64" x14ac:dyDescent="0.2">
      <c r="A182">
        <v>3338</v>
      </c>
      <c r="B182" s="3" t="s">
        <v>3338</v>
      </c>
      <c r="C182" s="3" t="s">
        <v>7448</v>
      </c>
      <c r="D182" s="6">
        <v>1500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1500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557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128" x14ac:dyDescent="0.2">
      <c r="A184">
        <v>3340</v>
      </c>
      <c r="B184" s="3" t="s">
        <v>3340</v>
      </c>
      <c r="C184" s="3" t="s">
        <v>7450</v>
      </c>
      <c r="D184" s="6">
        <v>1500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276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1500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407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112" x14ac:dyDescent="0.2">
      <c r="A186">
        <v>3344</v>
      </c>
      <c r="B186" s="3" t="s">
        <v>3344</v>
      </c>
      <c r="C186" s="3" t="s">
        <v>7454</v>
      </c>
      <c r="D186" s="6">
        <v>1500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304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128" x14ac:dyDescent="0.2">
      <c r="A187">
        <v>3345</v>
      </c>
      <c r="B187" s="3" t="s">
        <v>3345</v>
      </c>
      <c r="C187" s="3" t="s">
        <v>7455</v>
      </c>
      <c r="D187" s="6">
        <v>1500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43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1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112" x14ac:dyDescent="0.2">
      <c r="A189">
        <v>3348</v>
      </c>
      <c r="B189" s="3" t="s">
        <v>3266</v>
      </c>
      <c r="C189" s="3" t="s">
        <v>7458</v>
      </c>
      <c r="D189" s="6">
        <v>1500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368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112" x14ac:dyDescent="0.2">
      <c r="A190">
        <v>3349</v>
      </c>
      <c r="B190" s="3" t="s">
        <v>3348</v>
      </c>
      <c r="C190" s="3" t="s">
        <v>7459</v>
      </c>
      <c r="D190" s="6">
        <v>1500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102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80" x14ac:dyDescent="0.2">
      <c r="A191">
        <v>3354</v>
      </c>
      <c r="B191" s="3" t="s">
        <v>3353</v>
      </c>
      <c r="C191" s="3" t="s">
        <v>7464</v>
      </c>
      <c r="D191" s="6">
        <v>1500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204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96" x14ac:dyDescent="0.2">
      <c r="A192">
        <v>3358</v>
      </c>
      <c r="B192" s="3" t="s">
        <v>3357</v>
      </c>
      <c r="C192" s="3" t="s">
        <v>7468</v>
      </c>
      <c r="D192" s="6">
        <v>1500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687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96" x14ac:dyDescent="0.2">
      <c r="A193">
        <v>3359</v>
      </c>
      <c r="B193" s="3" t="s">
        <v>3358</v>
      </c>
      <c r="C193" s="3" t="s">
        <v>7469</v>
      </c>
      <c r="D193" s="6">
        <v>1500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283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112" x14ac:dyDescent="0.2">
      <c r="A194">
        <v>3361</v>
      </c>
      <c r="B194" s="3" t="s">
        <v>3360</v>
      </c>
      <c r="C194" s="3" t="s">
        <v>7471</v>
      </c>
      <c r="D194" s="6">
        <v>1500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378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6">
        <v>1500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73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12" x14ac:dyDescent="0.2">
      <c r="A196">
        <v>3363</v>
      </c>
      <c r="B196" s="3" t="s">
        <v>3362</v>
      </c>
      <c r="C196" s="3" t="s">
        <v>7473</v>
      </c>
      <c r="D196" s="6">
        <v>1500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524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112" x14ac:dyDescent="0.2">
      <c r="A197">
        <v>3365</v>
      </c>
      <c r="B197" s="3" t="s">
        <v>3364</v>
      </c>
      <c r="C197" s="3" t="s">
        <v>7475</v>
      </c>
      <c r="D197" s="6">
        <v>1500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173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96" x14ac:dyDescent="0.2">
      <c r="A198">
        <v>3366</v>
      </c>
      <c r="B198" s="3" t="s">
        <v>3365</v>
      </c>
      <c r="C198" s="3" t="s">
        <v>7476</v>
      </c>
      <c r="D198" s="6">
        <v>1500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74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96" x14ac:dyDescent="0.2">
      <c r="A199">
        <v>3368</v>
      </c>
      <c r="B199" s="3" t="s">
        <v>3367</v>
      </c>
      <c r="C199" s="3" t="s">
        <v>7478</v>
      </c>
      <c r="D199" s="6">
        <v>1500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70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64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1500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18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96" x14ac:dyDescent="0.2">
      <c r="A202">
        <v>3372</v>
      </c>
      <c r="B202" s="3" t="s">
        <v>3371</v>
      </c>
      <c r="C202" s="3" t="s">
        <v>7482</v>
      </c>
      <c r="D202" s="6">
        <v>1500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69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112" x14ac:dyDescent="0.2">
      <c r="A203">
        <v>3376</v>
      </c>
      <c r="B203" s="3" t="s">
        <v>3375</v>
      </c>
      <c r="C203" s="3" t="s">
        <v>7486</v>
      </c>
      <c r="D203" s="6">
        <v>1450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552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12" x14ac:dyDescent="0.2">
      <c r="A204">
        <v>3380</v>
      </c>
      <c r="B204" s="3" t="s">
        <v>3379</v>
      </c>
      <c r="C204" s="3" t="s">
        <v>7490</v>
      </c>
      <c r="D204" s="6">
        <v>1400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224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112" x14ac:dyDescent="0.2">
      <c r="A205">
        <v>3381</v>
      </c>
      <c r="B205" s="3" t="s">
        <v>3380</v>
      </c>
      <c r="C205" s="3" t="s">
        <v>7491</v>
      </c>
      <c r="D205" s="6">
        <v>1395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293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12" x14ac:dyDescent="0.2">
      <c r="A206">
        <v>3383</v>
      </c>
      <c r="B206" s="3" t="s">
        <v>3382</v>
      </c>
      <c r="C206" s="3" t="s">
        <v>7493</v>
      </c>
      <c r="D206" s="6">
        <v>1350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145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112" x14ac:dyDescent="0.2">
      <c r="A207">
        <v>3384</v>
      </c>
      <c r="B207" s="3" t="s">
        <v>3383</v>
      </c>
      <c r="C207" s="3" t="s">
        <v>7494</v>
      </c>
      <c r="D207" s="6">
        <v>1328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452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112" x14ac:dyDescent="0.2">
      <c r="A208">
        <v>3385</v>
      </c>
      <c r="B208" s="3" t="s">
        <v>3384</v>
      </c>
      <c r="C208" s="3" t="s">
        <v>7495</v>
      </c>
      <c r="D208" s="6">
        <v>1300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154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128" x14ac:dyDescent="0.2">
      <c r="A209">
        <v>3386</v>
      </c>
      <c r="B209" s="3" t="s">
        <v>3385</v>
      </c>
      <c r="C209" s="3" t="s">
        <v>7496</v>
      </c>
      <c r="D209" s="6">
        <v>1300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162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128" x14ac:dyDescent="0.2">
      <c r="A210">
        <v>3387</v>
      </c>
      <c r="B210" s="3" t="s">
        <v>3386</v>
      </c>
      <c r="C210" s="3" t="s">
        <v>7497</v>
      </c>
      <c r="D210" s="6">
        <v>1300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270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96" x14ac:dyDescent="0.2">
      <c r="A211">
        <v>3389</v>
      </c>
      <c r="B211" s="3" t="s">
        <v>3388</v>
      </c>
      <c r="C211" s="3" t="s">
        <v>7499</v>
      </c>
      <c r="D211" s="6">
        <v>1300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881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112" x14ac:dyDescent="0.2">
      <c r="A212">
        <v>3390</v>
      </c>
      <c r="B212" s="3" t="s">
        <v>3389</v>
      </c>
      <c r="C212" s="3" t="s">
        <v>7500</v>
      </c>
      <c r="D212" s="6">
        <v>1300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118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112" x14ac:dyDescent="0.2">
      <c r="A213">
        <v>3391</v>
      </c>
      <c r="B213" s="3" t="s">
        <v>3390</v>
      </c>
      <c r="C213" s="3" t="s">
        <v>7501</v>
      </c>
      <c r="D213" s="6">
        <v>1300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86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96" x14ac:dyDescent="0.2">
      <c r="A214">
        <v>3393</v>
      </c>
      <c r="B214" s="3" t="s">
        <v>3392</v>
      </c>
      <c r="C214" s="3" t="s">
        <v>7503</v>
      </c>
      <c r="D214" s="6">
        <v>1250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127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96" x14ac:dyDescent="0.2">
      <c r="A215">
        <v>3396</v>
      </c>
      <c r="B215" s="3" t="s">
        <v>3395</v>
      </c>
      <c r="C215" s="3" t="s">
        <v>7506</v>
      </c>
      <c r="D215" s="6">
        <v>1250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125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112" x14ac:dyDescent="0.2">
      <c r="A216">
        <v>3398</v>
      </c>
      <c r="B216" s="3" t="s">
        <v>3397</v>
      </c>
      <c r="C216" s="3" t="s">
        <v>7508</v>
      </c>
      <c r="D216" s="6">
        <v>1250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355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112" x14ac:dyDescent="0.2">
      <c r="A217">
        <v>3400</v>
      </c>
      <c r="B217" s="3" t="s">
        <v>3399</v>
      </c>
      <c r="C217" s="3" t="s">
        <v>7510</v>
      </c>
      <c r="D217" s="6">
        <v>1250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803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12" x14ac:dyDescent="0.2">
      <c r="A218">
        <v>3402</v>
      </c>
      <c r="B218" s="3" t="s">
        <v>3401</v>
      </c>
      <c r="C218" s="3" t="s">
        <v>7512</v>
      </c>
      <c r="D218" s="6">
        <v>1250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1317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128" x14ac:dyDescent="0.2">
      <c r="A219">
        <v>3404</v>
      </c>
      <c r="B219" s="3" t="s">
        <v>3403</v>
      </c>
      <c r="C219" s="3" t="s">
        <v>7514</v>
      </c>
      <c r="D219" s="6">
        <v>1200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51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80" x14ac:dyDescent="0.2">
      <c r="A220">
        <v>3406</v>
      </c>
      <c r="B220" s="3" t="s">
        <v>3405</v>
      </c>
      <c r="C220" s="3" t="s">
        <v>7516</v>
      </c>
      <c r="D220" s="6">
        <v>1200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836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96" x14ac:dyDescent="0.2">
      <c r="A221">
        <v>3408</v>
      </c>
      <c r="B221" s="3" t="s">
        <v>3407</v>
      </c>
      <c r="C221" s="3" t="s">
        <v>7518</v>
      </c>
      <c r="D221" s="6">
        <v>1200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88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12" x14ac:dyDescent="0.2">
      <c r="A222">
        <v>3410</v>
      </c>
      <c r="B222" s="3" t="s">
        <v>3409</v>
      </c>
      <c r="C222" s="3" t="s">
        <v>7520</v>
      </c>
      <c r="D222" s="6">
        <v>1200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271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112" x14ac:dyDescent="0.2">
      <c r="A223">
        <v>3411</v>
      </c>
      <c r="B223" s="3" t="s">
        <v>3410</v>
      </c>
      <c r="C223" s="3" t="s">
        <v>7521</v>
      </c>
      <c r="D223" s="6">
        <v>1200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1295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128" x14ac:dyDescent="0.2">
      <c r="A224">
        <v>3413</v>
      </c>
      <c r="B224" s="3" t="s">
        <v>3412</v>
      </c>
      <c r="C224" s="3" t="s">
        <v>7523</v>
      </c>
      <c r="D224" s="6">
        <v>1200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54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112" x14ac:dyDescent="0.2">
      <c r="A225">
        <v>3414</v>
      </c>
      <c r="B225" s="3" t="s">
        <v>3413</v>
      </c>
      <c r="C225" s="3" t="s">
        <v>7524</v>
      </c>
      <c r="D225" s="6">
        <v>1200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259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80" x14ac:dyDescent="0.2">
      <c r="A226">
        <v>3415</v>
      </c>
      <c r="B226" s="3" t="s">
        <v>3414</v>
      </c>
      <c r="C226" s="3" t="s">
        <v>7525</v>
      </c>
      <c r="D226" s="6">
        <v>1200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17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28" x14ac:dyDescent="0.2">
      <c r="A227">
        <v>3417</v>
      </c>
      <c r="B227" s="3" t="s">
        <v>3416</v>
      </c>
      <c r="C227" s="3" t="s">
        <v>7527</v>
      </c>
      <c r="D227" s="6">
        <v>1200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142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128" x14ac:dyDescent="0.2">
      <c r="A228">
        <v>3418</v>
      </c>
      <c r="B228" s="3" t="s">
        <v>3417</v>
      </c>
      <c r="C228" s="3" t="s">
        <v>7528</v>
      </c>
      <c r="D228" s="6">
        <v>1200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336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112" x14ac:dyDescent="0.2">
      <c r="A229">
        <v>3421</v>
      </c>
      <c r="B229" s="3" t="s">
        <v>3420</v>
      </c>
      <c r="C229" s="3" t="s">
        <v>7531</v>
      </c>
      <c r="D229" s="6">
        <v>1200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843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96" x14ac:dyDescent="0.2">
      <c r="A230">
        <v>3423</v>
      </c>
      <c r="B230" s="3" t="s">
        <v>3422</v>
      </c>
      <c r="C230" s="3" t="s">
        <v>7533</v>
      </c>
      <c r="D230" s="6">
        <v>1200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29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112" x14ac:dyDescent="0.2">
      <c r="A231">
        <v>3424</v>
      </c>
      <c r="B231" s="3" t="s">
        <v>3423</v>
      </c>
      <c r="C231" s="3" t="s">
        <v>7534</v>
      </c>
      <c r="D231" s="6">
        <v>1200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518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12" x14ac:dyDescent="0.2">
      <c r="A232">
        <v>3425</v>
      </c>
      <c r="B232" s="3" t="s">
        <v>3424</v>
      </c>
      <c r="C232" s="3" t="s">
        <v>7535</v>
      </c>
      <c r="D232" s="6">
        <v>1200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2574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96" x14ac:dyDescent="0.2">
      <c r="A233">
        <v>3426</v>
      </c>
      <c r="B233" s="3" t="s">
        <v>3425</v>
      </c>
      <c r="C233" s="3" t="s">
        <v>7536</v>
      </c>
      <c r="D233" s="6">
        <v>1200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338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96" x14ac:dyDescent="0.2">
      <c r="A234">
        <v>3431</v>
      </c>
      <c r="B234" s="3" t="s">
        <v>3430</v>
      </c>
      <c r="C234" s="3" t="s">
        <v>7541</v>
      </c>
      <c r="D234" s="6">
        <v>1200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167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96" x14ac:dyDescent="0.2">
      <c r="A235">
        <v>3432</v>
      </c>
      <c r="B235" s="3" t="s">
        <v>3431</v>
      </c>
      <c r="C235" s="3" t="s">
        <v>7542</v>
      </c>
      <c r="D235" s="6">
        <v>1200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183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96" x14ac:dyDescent="0.2">
      <c r="A236">
        <v>3433</v>
      </c>
      <c r="B236" s="3" t="s">
        <v>3432</v>
      </c>
      <c r="C236" s="3" t="s">
        <v>7543</v>
      </c>
      <c r="D236" s="6">
        <v>1200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794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128" x14ac:dyDescent="0.2">
      <c r="A237">
        <v>3434</v>
      </c>
      <c r="B237" s="3" t="s">
        <v>3433</v>
      </c>
      <c r="C237" s="3" t="s">
        <v>7544</v>
      </c>
      <c r="D237" s="6">
        <v>1200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880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112" x14ac:dyDescent="0.2">
      <c r="A238">
        <v>3435</v>
      </c>
      <c r="B238" s="3" t="s">
        <v>3434</v>
      </c>
      <c r="C238" s="3" t="s">
        <v>7545</v>
      </c>
      <c r="D238" s="6">
        <v>1200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93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96" x14ac:dyDescent="0.2">
      <c r="A239">
        <v>3436</v>
      </c>
      <c r="B239" s="3" t="s">
        <v>3435</v>
      </c>
      <c r="C239" s="3" t="s">
        <v>7546</v>
      </c>
      <c r="D239" s="6">
        <v>1200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441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28" x14ac:dyDescent="0.2">
      <c r="A240">
        <v>3437</v>
      </c>
      <c r="B240" s="3" t="s">
        <v>3436</v>
      </c>
      <c r="C240" s="3" t="s">
        <v>7547</v>
      </c>
      <c r="D240" s="6">
        <v>1200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253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64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112" x14ac:dyDescent="0.2">
      <c r="A242">
        <v>3440</v>
      </c>
      <c r="B242" s="3" t="s">
        <v>3439</v>
      </c>
      <c r="C242" s="3" t="s">
        <v>7550</v>
      </c>
      <c r="D242" s="6">
        <v>1200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438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12" x14ac:dyDescent="0.2">
      <c r="A243">
        <v>3441</v>
      </c>
      <c r="B243" s="3" t="s">
        <v>3440</v>
      </c>
      <c r="C243" s="3" t="s">
        <v>7551</v>
      </c>
      <c r="D243" s="6">
        <v>1200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214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112" x14ac:dyDescent="0.2">
      <c r="A244">
        <v>3442</v>
      </c>
      <c r="B244" s="3" t="s">
        <v>3441</v>
      </c>
      <c r="C244" s="3" t="s">
        <v>7552</v>
      </c>
      <c r="D244" s="6">
        <v>1200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21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12" x14ac:dyDescent="0.2">
      <c r="A245">
        <v>3443</v>
      </c>
      <c r="B245" s="3" t="s">
        <v>3442</v>
      </c>
      <c r="C245" s="3" t="s">
        <v>7553</v>
      </c>
      <c r="D245" s="6">
        <v>1200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155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80" x14ac:dyDescent="0.2">
      <c r="A246">
        <v>3447</v>
      </c>
      <c r="B246" s="3" t="s">
        <v>3446</v>
      </c>
      <c r="C246" s="3" t="s">
        <v>7557</v>
      </c>
      <c r="D246" s="6">
        <v>1150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94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96" x14ac:dyDescent="0.2">
      <c r="A247">
        <v>3448</v>
      </c>
      <c r="B247" s="3" t="s">
        <v>3447</v>
      </c>
      <c r="C247" s="3" t="s">
        <v>7558</v>
      </c>
      <c r="D247" s="6">
        <v>1110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208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6">
        <v>1100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124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112" x14ac:dyDescent="0.2">
      <c r="A249">
        <v>3451</v>
      </c>
      <c r="B249" s="3" t="s">
        <v>3450</v>
      </c>
      <c r="C249" s="3" t="s">
        <v>7561</v>
      </c>
      <c r="D249" s="6">
        <v>1100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60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112" x14ac:dyDescent="0.2">
      <c r="A250">
        <v>3452</v>
      </c>
      <c r="B250" s="3" t="s">
        <v>3451</v>
      </c>
      <c r="C250" s="3" t="s">
        <v>7562</v>
      </c>
      <c r="D250" s="6">
        <v>1100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139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112" x14ac:dyDescent="0.2">
      <c r="A251">
        <v>3455</v>
      </c>
      <c r="B251" s="3" t="s">
        <v>3454</v>
      </c>
      <c r="C251" s="3" t="s">
        <v>7565</v>
      </c>
      <c r="D251" s="6">
        <v>1100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915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112" x14ac:dyDescent="0.2">
      <c r="A252">
        <v>3456</v>
      </c>
      <c r="B252" s="3" t="s">
        <v>3455</v>
      </c>
      <c r="C252" s="3" t="s">
        <v>7566</v>
      </c>
      <c r="D252" s="6">
        <v>1100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522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64" x14ac:dyDescent="0.2">
      <c r="A253">
        <v>3457</v>
      </c>
      <c r="B253" s="3" t="s">
        <v>3456</v>
      </c>
      <c r="C253" s="3" t="s">
        <v>7567</v>
      </c>
      <c r="D253" s="6">
        <v>1100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255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112" x14ac:dyDescent="0.2">
      <c r="A254">
        <v>3458</v>
      </c>
      <c r="B254" s="3" t="s">
        <v>3457</v>
      </c>
      <c r="C254" s="3" t="s">
        <v>7568</v>
      </c>
      <c r="D254" s="6">
        <v>1100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111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112" x14ac:dyDescent="0.2">
      <c r="A255">
        <v>3461</v>
      </c>
      <c r="B255" s="3" t="s">
        <v>3460</v>
      </c>
      <c r="C255" s="3" t="s">
        <v>7571</v>
      </c>
      <c r="D255" s="6">
        <v>1050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66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96" x14ac:dyDescent="0.2">
      <c r="A256">
        <v>3462</v>
      </c>
      <c r="B256" s="3" t="s">
        <v>3461</v>
      </c>
      <c r="C256" s="3" t="s">
        <v>7572</v>
      </c>
      <c r="D256" s="6">
        <v>1050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48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128" x14ac:dyDescent="0.2">
      <c r="A257">
        <v>3464</v>
      </c>
      <c r="B257" s="3" t="s">
        <v>3463</v>
      </c>
      <c r="C257" s="3" t="s">
        <v>7574</v>
      </c>
      <c r="D257" s="6">
        <v>1000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512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96" x14ac:dyDescent="0.2">
      <c r="A258">
        <v>3466</v>
      </c>
      <c r="B258" s="3" t="s">
        <v>3465</v>
      </c>
      <c r="C258" s="3" t="s">
        <v>7576</v>
      </c>
      <c r="D258" s="6">
        <v>1000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445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1000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303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80" x14ac:dyDescent="0.2">
      <c r="A260">
        <v>3468</v>
      </c>
      <c r="B260" s="3" t="s">
        <v>3467</v>
      </c>
      <c r="C260" s="3" t="s">
        <v>7578</v>
      </c>
      <c r="D260" s="6">
        <v>1000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1218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128" x14ac:dyDescent="0.2">
      <c r="A261">
        <v>3469</v>
      </c>
      <c r="B261" s="3" t="s">
        <v>3468</v>
      </c>
      <c r="C261" s="3" t="s">
        <v>7579</v>
      </c>
      <c r="D261" s="6">
        <v>1000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318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80" x14ac:dyDescent="0.2">
      <c r="A262">
        <v>3470</v>
      </c>
      <c r="B262" s="3" t="s">
        <v>3469</v>
      </c>
      <c r="C262" s="3" t="s">
        <v>7580</v>
      </c>
      <c r="D262" s="6">
        <v>1000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38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112" x14ac:dyDescent="0.2">
      <c r="A263">
        <v>3472</v>
      </c>
      <c r="B263" s="3" t="s">
        <v>3471</v>
      </c>
      <c r="C263" s="3" t="s">
        <v>7582</v>
      </c>
      <c r="D263" s="6">
        <v>1000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204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112" x14ac:dyDescent="0.2">
      <c r="A264">
        <v>3473</v>
      </c>
      <c r="B264" s="3" t="s">
        <v>3472</v>
      </c>
      <c r="C264" s="3" t="s">
        <v>7583</v>
      </c>
      <c r="D264" s="6">
        <v>1000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490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112" x14ac:dyDescent="0.2">
      <c r="A265">
        <v>3476</v>
      </c>
      <c r="B265" s="3" t="s">
        <v>3475</v>
      </c>
      <c r="C265" s="3" t="s">
        <v>7586</v>
      </c>
      <c r="D265" s="6">
        <v>1000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31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96" x14ac:dyDescent="0.2">
      <c r="A266">
        <v>3477</v>
      </c>
      <c r="B266" s="3" t="s">
        <v>3476</v>
      </c>
      <c r="C266" s="3" t="s">
        <v>7587</v>
      </c>
      <c r="D266" s="6">
        <v>1000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208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96" x14ac:dyDescent="0.2">
      <c r="A267">
        <v>3478</v>
      </c>
      <c r="B267" s="3" t="s">
        <v>3477</v>
      </c>
      <c r="C267" s="3" t="s">
        <v>7588</v>
      </c>
      <c r="D267" s="6">
        <v>1000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226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112" x14ac:dyDescent="0.2">
      <c r="A268">
        <v>3480</v>
      </c>
      <c r="B268" s="3" t="s">
        <v>3479</v>
      </c>
      <c r="C268" s="3" t="s">
        <v>7590</v>
      </c>
      <c r="D268" s="6">
        <v>1000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214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96" x14ac:dyDescent="0.2">
      <c r="A269">
        <v>3483</v>
      </c>
      <c r="B269" s="3" t="s">
        <v>3482</v>
      </c>
      <c r="C269" s="3" t="s">
        <v>7593</v>
      </c>
      <c r="D269" s="6">
        <v>1000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536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128" x14ac:dyDescent="0.2">
      <c r="A270">
        <v>3484</v>
      </c>
      <c r="B270" s="3" t="s">
        <v>3483</v>
      </c>
      <c r="C270" s="3" t="s">
        <v>7594</v>
      </c>
      <c r="D270" s="6">
        <v>1000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286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12" x14ac:dyDescent="0.2">
      <c r="A271">
        <v>3485</v>
      </c>
      <c r="B271" s="3" t="s">
        <v>3484</v>
      </c>
      <c r="C271" s="3" t="s">
        <v>7595</v>
      </c>
      <c r="D271" s="6">
        <v>1000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166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12" x14ac:dyDescent="0.2">
      <c r="A272">
        <v>3486</v>
      </c>
      <c r="B272" s="3" t="s">
        <v>3485</v>
      </c>
      <c r="C272" s="3" t="s">
        <v>7596</v>
      </c>
      <c r="D272" s="6">
        <v>1000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466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112" x14ac:dyDescent="0.2">
      <c r="A273">
        <v>3488</v>
      </c>
      <c r="B273" s="3" t="s">
        <v>3487</v>
      </c>
      <c r="C273" s="3" t="s">
        <v>7598</v>
      </c>
      <c r="D273" s="6">
        <v>1000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364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128" x14ac:dyDescent="0.2">
      <c r="A275">
        <v>3491</v>
      </c>
      <c r="B275" s="3" t="s">
        <v>3490</v>
      </c>
      <c r="C275" s="3" t="s">
        <v>7601</v>
      </c>
      <c r="D275" s="6">
        <v>1000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79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12" x14ac:dyDescent="0.2">
      <c r="A276">
        <v>3492</v>
      </c>
      <c r="B276" s="3" t="s">
        <v>3491</v>
      </c>
      <c r="C276" s="3" t="s">
        <v>7602</v>
      </c>
      <c r="D276" s="6">
        <v>1000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400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112" x14ac:dyDescent="0.2">
      <c r="A277">
        <v>3493</v>
      </c>
      <c r="B277" s="3" t="s">
        <v>3492</v>
      </c>
      <c r="C277" s="3" t="s">
        <v>7603</v>
      </c>
      <c r="D277" s="6">
        <v>1000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150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112" x14ac:dyDescent="0.2">
      <c r="A278">
        <v>3494</v>
      </c>
      <c r="B278" s="3" t="s">
        <v>3493</v>
      </c>
      <c r="C278" s="3" t="s">
        <v>7604</v>
      </c>
      <c r="D278" s="6">
        <v>1000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40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128" x14ac:dyDescent="0.2">
      <c r="A279">
        <v>3496</v>
      </c>
      <c r="B279" s="3" t="s">
        <v>3495</v>
      </c>
      <c r="C279" s="3" t="s">
        <v>7606</v>
      </c>
      <c r="D279" s="6">
        <v>1000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373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112" x14ac:dyDescent="0.2">
      <c r="A280">
        <v>3497</v>
      </c>
      <c r="B280" s="3" t="s">
        <v>3496</v>
      </c>
      <c r="C280" s="3" t="s">
        <v>7607</v>
      </c>
      <c r="D280" s="6">
        <v>1000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169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112" x14ac:dyDescent="0.2">
      <c r="A281">
        <v>3499</v>
      </c>
      <c r="B281" s="3" t="s">
        <v>3498</v>
      </c>
      <c r="C281" s="3" t="s">
        <v>7609</v>
      </c>
      <c r="D281" s="6">
        <v>1000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211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12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28" x14ac:dyDescent="0.2">
      <c r="A283">
        <v>3502</v>
      </c>
      <c r="B283" s="3" t="s">
        <v>3501</v>
      </c>
      <c r="C283" s="3" t="s">
        <v>7612</v>
      </c>
      <c r="D283" s="6">
        <v>1000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422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112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28" x14ac:dyDescent="0.2">
      <c r="A285">
        <v>3505</v>
      </c>
      <c r="B285" s="3" t="s">
        <v>3504</v>
      </c>
      <c r="C285" s="3" t="s">
        <v>7615</v>
      </c>
      <c r="D285" s="6">
        <v>1000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259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128" x14ac:dyDescent="0.2">
      <c r="A286">
        <v>3506</v>
      </c>
      <c r="B286" s="3" t="s">
        <v>3505</v>
      </c>
      <c r="C286" s="3" t="s">
        <v>7616</v>
      </c>
      <c r="D286" s="6">
        <v>1000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305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80" x14ac:dyDescent="0.2">
      <c r="A287">
        <v>3507</v>
      </c>
      <c r="B287" s="3" t="s">
        <v>3506</v>
      </c>
      <c r="C287" s="3" t="s">
        <v>7617</v>
      </c>
      <c r="D287" s="6">
        <v>1000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112" x14ac:dyDescent="0.2">
      <c r="A288">
        <v>3509</v>
      </c>
      <c r="B288" s="3" t="s">
        <v>3508</v>
      </c>
      <c r="C288" s="3" t="s">
        <v>7619</v>
      </c>
      <c r="D288" s="6">
        <v>1000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319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128" x14ac:dyDescent="0.2">
      <c r="A289">
        <v>3510</v>
      </c>
      <c r="B289" s="3" t="s">
        <v>3509</v>
      </c>
      <c r="C289" s="3" t="s">
        <v>7620</v>
      </c>
      <c r="D289" s="6">
        <v>1000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91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112" x14ac:dyDescent="0.2">
      <c r="A290">
        <v>3513</v>
      </c>
      <c r="B290" s="3" t="s">
        <v>3512</v>
      </c>
      <c r="C290" s="3" t="s">
        <v>7623</v>
      </c>
      <c r="D290" s="6">
        <v>1000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332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12" x14ac:dyDescent="0.2">
      <c r="A291">
        <v>3514</v>
      </c>
      <c r="B291" s="3" t="s">
        <v>3513</v>
      </c>
      <c r="C291" s="3" t="s">
        <v>7624</v>
      </c>
      <c r="D291" s="6">
        <v>1000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55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96" x14ac:dyDescent="0.2">
      <c r="A292">
        <v>3515</v>
      </c>
      <c r="B292" s="3" t="s">
        <v>3514</v>
      </c>
      <c r="C292" s="3" t="s">
        <v>7625</v>
      </c>
      <c r="D292" s="6">
        <v>1000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308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112" x14ac:dyDescent="0.2">
      <c r="A293">
        <v>3516</v>
      </c>
      <c r="B293" s="3" t="s">
        <v>3515</v>
      </c>
      <c r="C293" s="3" t="s">
        <v>7626</v>
      </c>
      <c r="D293" s="6">
        <v>1000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250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112" x14ac:dyDescent="0.2">
      <c r="A294">
        <v>3518</v>
      </c>
      <c r="B294" s="3" t="s">
        <v>3517</v>
      </c>
      <c r="C294" s="3" t="s">
        <v>7628</v>
      </c>
      <c r="D294" s="6">
        <v>1000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165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128" x14ac:dyDescent="0.2">
      <c r="A295">
        <v>3521</v>
      </c>
      <c r="B295" s="3" t="s">
        <v>3520</v>
      </c>
      <c r="C295" s="3" t="s">
        <v>7631</v>
      </c>
      <c r="D295" s="6">
        <v>1000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59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12" x14ac:dyDescent="0.2">
      <c r="A296">
        <v>3524</v>
      </c>
      <c r="B296" s="3" t="s">
        <v>3523</v>
      </c>
      <c r="C296" s="3" t="s">
        <v>7634</v>
      </c>
      <c r="D296" s="6">
        <v>1000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1016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96" x14ac:dyDescent="0.2">
      <c r="A297">
        <v>3525</v>
      </c>
      <c r="B297" s="3" t="s">
        <v>3524</v>
      </c>
      <c r="C297" s="3" t="s">
        <v>7635</v>
      </c>
      <c r="D297" s="6">
        <v>1000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53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12" x14ac:dyDescent="0.2">
      <c r="A298">
        <v>3526</v>
      </c>
      <c r="B298" s="3" t="s">
        <v>3525</v>
      </c>
      <c r="C298" s="3" t="s">
        <v>7636</v>
      </c>
      <c r="D298" s="6">
        <v>1000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337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128" x14ac:dyDescent="0.2">
      <c r="A299">
        <v>3527</v>
      </c>
      <c r="B299" s="3" t="s">
        <v>3526</v>
      </c>
      <c r="C299" s="3" t="s">
        <v>7637</v>
      </c>
      <c r="D299" s="6">
        <v>1000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702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128" x14ac:dyDescent="0.2">
      <c r="A300">
        <v>3529</v>
      </c>
      <c r="B300" s="3" t="s">
        <v>3528</v>
      </c>
      <c r="C300" s="3" t="s">
        <v>7639</v>
      </c>
      <c r="D300" s="6">
        <v>1000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66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32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144" x14ac:dyDescent="0.2">
      <c r="A302">
        <v>3532</v>
      </c>
      <c r="B302" s="3" t="s">
        <v>3531</v>
      </c>
      <c r="C302" s="3" t="s">
        <v>7642</v>
      </c>
      <c r="D302" s="6">
        <v>1000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114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112" x14ac:dyDescent="0.2">
      <c r="A303">
        <v>3533</v>
      </c>
      <c r="B303" s="3" t="s">
        <v>3532</v>
      </c>
      <c r="C303" s="3" t="s">
        <v>7643</v>
      </c>
      <c r="D303" s="6">
        <v>1000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63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80" x14ac:dyDescent="0.2">
      <c r="A304">
        <v>3534</v>
      </c>
      <c r="B304" s="3" t="s">
        <v>3533</v>
      </c>
      <c r="C304" s="3" t="s">
        <v>7644</v>
      </c>
      <c r="D304" s="6">
        <v>1000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781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112" x14ac:dyDescent="0.2">
      <c r="A305">
        <v>3539</v>
      </c>
      <c r="B305" s="3" t="s">
        <v>3538</v>
      </c>
      <c r="C305" s="3" t="s">
        <v>7649</v>
      </c>
      <c r="D305" s="6">
        <v>1000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72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112" x14ac:dyDescent="0.2">
      <c r="A306">
        <v>3542</v>
      </c>
      <c r="B306" s="3" t="s">
        <v>3541</v>
      </c>
      <c r="C306" s="3" t="s">
        <v>7652</v>
      </c>
      <c r="D306" s="6">
        <v>1000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562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80" x14ac:dyDescent="0.2">
      <c r="A307">
        <v>3544</v>
      </c>
      <c r="B307" s="3" t="s">
        <v>3543</v>
      </c>
      <c r="C307" s="3" t="s">
        <v>7654</v>
      </c>
      <c r="D307" s="6">
        <v>1000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250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128" x14ac:dyDescent="0.2">
      <c r="A308">
        <v>3545</v>
      </c>
      <c r="B308" s="3" t="s">
        <v>3544</v>
      </c>
      <c r="C308" s="3" t="s">
        <v>7655</v>
      </c>
      <c r="D308" s="6">
        <v>1000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25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128" x14ac:dyDescent="0.2">
      <c r="A309">
        <v>3546</v>
      </c>
      <c r="B309" s="3" t="s">
        <v>3545</v>
      </c>
      <c r="C309" s="3" t="s">
        <v>7656</v>
      </c>
      <c r="D309" s="6">
        <v>1000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113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96" x14ac:dyDescent="0.2">
      <c r="A310">
        <v>3547</v>
      </c>
      <c r="B310" s="3" t="s">
        <v>3546</v>
      </c>
      <c r="C310" s="3" t="s">
        <v>7657</v>
      </c>
      <c r="D310" s="6">
        <v>1000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4004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96" x14ac:dyDescent="0.2">
      <c r="A311">
        <v>3548</v>
      </c>
      <c r="B311" s="3" t="s">
        <v>3547</v>
      </c>
      <c r="C311" s="3" t="s">
        <v>7658</v>
      </c>
      <c r="D311" s="6">
        <v>1000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214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128" x14ac:dyDescent="0.2">
      <c r="A312">
        <v>3551</v>
      </c>
      <c r="B312" s="3" t="s">
        <v>3550</v>
      </c>
      <c r="C312" s="3" t="s">
        <v>7661</v>
      </c>
      <c r="D312" s="6">
        <v>1000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153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12" x14ac:dyDescent="0.2">
      <c r="A313">
        <v>3553</v>
      </c>
      <c r="B313" s="3" t="s">
        <v>3552</v>
      </c>
      <c r="C313" s="3" t="s">
        <v>7663</v>
      </c>
      <c r="D313" s="6">
        <v>1000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585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96" x14ac:dyDescent="0.2">
      <c r="A314">
        <v>3554</v>
      </c>
      <c r="B314" s="3" t="s">
        <v>3553</v>
      </c>
      <c r="C314" s="3" t="s">
        <v>7664</v>
      </c>
      <c r="D314" s="6">
        <v>1000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567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112" x14ac:dyDescent="0.2">
      <c r="A315">
        <v>3557</v>
      </c>
      <c r="B315" s="3" t="s">
        <v>3556</v>
      </c>
      <c r="C315" s="3" t="s">
        <v>7667</v>
      </c>
      <c r="D315" s="6">
        <v>1000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10004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92" x14ac:dyDescent="0.2">
      <c r="A316">
        <v>3561</v>
      </c>
      <c r="B316" s="3" t="s">
        <v>3560</v>
      </c>
      <c r="C316" s="3" t="s">
        <v>7671</v>
      </c>
      <c r="D316" s="6">
        <v>1000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256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128" x14ac:dyDescent="0.2">
      <c r="A317">
        <v>3565</v>
      </c>
      <c r="B317" s="3" t="s">
        <v>3564</v>
      </c>
      <c r="C317" s="3" t="s">
        <v>7675</v>
      </c>
      <c r="D317" s="6">
        <v>1000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118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112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12" x14ac:dyDescent="0.2">
      <c r="A319">
        <v>3569</v>
      </c>
      <c r="B319" s="3" t="s">
        <v>3568</v>
      </c>
      <c r="C319" s="3" t="s">
        <v>7679</v>
      </c>
      <c r="D319" s="6">
        <v>1000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502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96" x14ac:dyDescent="0.2">
      <c r="A320">
        <v>3570</v>
      </c>
      <c r="B320" s="3" t="s">
        <v>3569</v>
      </c>
      <c r="C320" s="3" t="s">
        <v>7680</v>
      </c>
      <c r="D320" s="6">
        <v>1000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229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112" x14ac:dyDescent="0.2">
      <c r="A321">
        <v>3574</v>
      </c>
      <c r="B321" s="3" t="s">
        <v>3573</v>
      </c>
      <c r="C321" s="3" t="s">
        <v>7684</v>
      </c>
      <c r="D321" s="6">
        <v>1000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616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112" x14ac:dyDescent="0.2">
      <c r="A322">
        <v>3575</v>
      </c>
      <c r="B322" s="3" t="s">
        <v>3574</v>
      </c>
      <c r="C322" s="3" t="s">
        <v>7685</v>
      </c>
      <c r="D322" s="6">
        <v>1000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1013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12" x14ac:dyDescent="0.2">
      <c r="A323">
        <v>3576</v>
      </c>
      <c r="B323" s="3" t="s">
        <v>3575</v>
      </c>
      <c r="C323" s="3" t="s">
        <v>7686</v>
      </c>
      <c r="D323" s="6">
        <v>1000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96" x14ac:dyDescent="0.2">
      <c r="A324">
        <v>3577</v>
      </c>
      <c r="B324" s="3" t="s">
        <v>3576</v>
      </c>
      <c r="C324" s="3" t="s">
        <v>7687</v>
      </c>
      <c r="D324" s="6">
        <v>1000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78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12" x14ac:dyDescent="0.2">
      <c r="A325">
        <v>3580</v>
      </c>
      <c r="B325" s="3" t="s">
        <v>3579</v>
      </c>
      <c r="C325" s="3" t="s">
        <v>7690</v>
      </c>
      <c r="D325" s="6">
        <v>1000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103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96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12" x14ac:dyDescent="0.2">
      <c r="A327">
        <v>3583</v>
      </c>
      <c r="B327" s="3" t="s">
        <v>3582</v>
      </c>
      <c r="C327" s="3" t="s">
        <v>7693</v>
      </c>
      <c r="D327" s="6">
        <v>1000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326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96" x14ac:dyDescent="0.2">
      <c r="A328">
        <v>3585</v>
      </c>
      <c r="B328" s="3" t="s">
        <v>3584</v>
      </c>
      <c r="C328" s="3" t="s">
        <v>7695</v>
      </c>
      <c r="D328" s="6">
        <v>1000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405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48" x14ac:dyDescent="0.2">
      <c r="A329">
        <v>3586</v>
      </c>
      <c r="B329" s="3" t="s">
        <v>3585</v>
      </c>
      <c r="C329" s="3" t="s">
        <v>7696</v>
      </c>
      <c r="D329" s="6">
        <v>1000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821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12" x14ac:dyDescent="0.2">
      <c r="A330">
        <v>3589</v>
      </c>
      <c r="B330" s="3" t="s">
        <v>3588</v>
      </c>
      <c r="C330" s="3" t="s">
        <v>7699</v>
      </c>
      <c r="D330" s="6">
        <v>1000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510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112" x14ac:dyDescent="0.2">
      <c r="A331">
        <v>3591</v>
      </c>
      <c r="B331" s="3" t="s">
        <v>3590</v>
      </c>
      <c r="C331" s="3" t="s">
        <v>7701</v>
      </c>
      <c r="D331" s="6">
        <v>1000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123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96" x14ac:dyDescent="0.2">
      <c r="A332">
        <v>3592</v>
      </c>
      <c r="B332" s="3" t="s">
        <v>3591</v>
      </c>
      <c r="C332" s="3" t="s">
        <v>7702</v>
      </c>
      <c r="D332" s="6">
        <v>1000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255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96" x14ac:dyDescent="0.2">
      <c r="A333">
        <v>3593</v>
      </c>
      <c r="B333" s="3" t="s">
        <v>3592</v>
      </c>
      <c r="C333" s="3" t="s">
        <v>7703</v>
      </c>
      <c r="D333" s="6">
        <v>1000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332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128" x14ac:dyDescent="0.2">
      <c r="A334">
        <v>3594</v>
      </c>
      <c r="B334" s="3" t="s">
        <v>3593</v>
      </c>
      <c r="C334" s="3" t="s">
        <v>7704</v>
      </c>
      <c r="D334" s="6">
        <v>1000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202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64" x14ac:dyDescent="0.2">
      <c r="A335">
        <v>3595</v>
      </c>
      <c r="B335" s="3" t="s">
        <v>3594</v>
      </c>
      <c r="C335" s="3" t="s">
        <v>7705</v>
      </c>
      <c r="D335" s="6">
        <v>1000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308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64" x14ac:dyDescent="0.2">
      <c r="A336">
        <v>3597</v>
      </c>
      <c r="B336" s="3" t="s">
        <v>3596</v>
      </c>
      <c r="C336" s="3" t="s">
        <v>7707</v>
      </c>
      <c r="D336" s="6">
        <v>1000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257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9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112" x14ac:dyDescent="0.2">
      <c r="A338">
        <v>3599</v>
      </c>
      <c r="B338" s="3" t="s">
        <v>3598</v>
      </c>
      <c r="C338" s="3" t="s">
        <v>7709</v>
      </c>
      <c r="D338" s="6">
        <v>1000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101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64" x14ac:dyDescent="0.2">
      <c r="A339">
        <v>3600</v>
      </c>
      <c r="B339" s="3" t="s">
        <v>3599</v>
      </c>
      <c r="C339" s="3" t="s">
        <v>7710</v>
      </c>
      <c r="D339" s="6">
        <v>1000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144" x14ac:dyDescent="0.2">
      <c r="A340">
        <v>3602</v>
      </c>
      <c r="B340" s="3" t="s">
        <v>3601</v>
      </c>
      <c r="C340" s="3" t="s">
        <v>7712</v>
      </c>
      <c r="D340" s="6">
        <v>1000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400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112" x14ac:dyDescent="0.2">
      <c r="A341">
        <v>3603</v>
      </c>
      <c r="B341" s="3" t="s">
        <v>3602</v>
      </c>
      <c r="C341" s="3" t="s">
        <v>7713</v>
      </c>
      <c r="D341" s="6">
        <v>1000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256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112" x14ac:dyDescent="0.2">
      <c r="A342">
        <v>3604</v>
      </c>
      <c r="B342" s="3" t="s">
        <v>3603</v>
      </c>
      <c r="C342" s="3" t="s">
        <v>7714</v>
      </c>
      <c r="D342" s="6">
        <v>1000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339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80" x14ac:dyDescent="0.2">
      <c r="A343">
        <v>3613</v>
      </c>
      <c r="B343" s="3" t="s">
        <v>3612</v>
      </c>
      <c r="C343" s="3" t="s">
        <v>7723</v>
      </c>
      <c r="D343" s="6">
        <v>1000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125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12" x14ac:dyDescent="0.2">
      <c r="A344">
        <v>3614</v>
      </c>
      <c r="B344" s="3" t="s">
        <v>3439</v>
      </c>
      <c r="C344" s="3" t="s">
        <v>7724</v>
      </c>
      <c r="D344" s="6">
        <v>1000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252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112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112" x14ac:dyDescent="0.2">
      <c r="A346">
        <v>3620</v>
      </c>
      <c r="B346" s="3" t="s">
        <v>3618</v>
      </c>
      <c r="C346" s="3" t="s">
        <v>7730</v>
      </c>
      <c r="D346" s="6">
        <v>1000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112" x14ac:dyDescent="0.2">
      <c r="A347">
        <v>3621</v>
      </c>
      <c r="B347" s="3" t="s">
        <v>3619</v>
      </c>
      <c r="C347" s="3" t="s">
        <v>7731</v>
      </c>
      <c r="D347" s="6">
        <v>1000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329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80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96" x14ac:dyDescent="0.2">
      <c r="A349">
        <v>3623</v>
      </c>
      <c r="B349" s="3" t="s">
        <v>3621</v>
      </c>
      <c r="C349" s="3" t="s">
        <v>7733</v>
      </c>
      <c r="D349" s="6">
        <v>1000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300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144" x14ac:dyDescent="0.2">
      <c r="A350">
        <v>3624</v>
      </c>
      <c r="B350" s="3" t="s">
        <v>3622</v>
      </c>
      <c r="C350" s="3" t="s">
        <v>7734</v>
      </c>
      <c r="D350" s="6">
        <v>1000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315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128" x14ac:dyDescent="0.2">
      <c r="A351">
        <v>3627</v>
      </c>
      <c r="B351" s="3" t="s">
        <v>3625</v>
      </c>
      <c r="C351" s="3" t="s">
        <v>7737</v>
      </c>
      <c r="D351" s="6">
        <v>1000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200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80" x14ac:dyDescent="0.2">
      <c r="A352">
        <v>3648</v>
      </c>
      <c r="B352" s="3" t="s">
        <v>3646</v>
      </c>
      <c r="C352" s="3" t="s">
        <v>7758</v>
      </c>
      <c r="D352" s="6">
        <v>1000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4015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96" x14ac:dyDescent="0.2">
      <c r="A353">
        <v>3651</v>
      </c>
      <c r="B353" s="3" t="s">
        <v>3649</v>
      </c>
      <c r="C353" s="3" t="s">
        <v>7761</v>
      </c>
      <c r="D353" s="6">
        <v>1000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52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128" x14ac:dyDescent="0.2">
      <c r="A354">
        <v>3655</v>
      </c>
      <c r="B354" s="3" t="s">
        <v>3652</v>
      </c>
      <c r="C354" s="3" t="s">
        <v>7765</v>
      </c>
      <c r="D354" s="6">
        <v>978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594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64" x14ac:dyDescent="0.2">
      <c r="A355">
        <v>3658</v>
      </c>
      <c r="B355" s="3" t="s">
        <v>3655</v>
      </c>
      <c r="C355" s="3" t="s">
        <v>7768</v>
      </c>
      <c r="D355" s="6">
        <v>911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166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96" x14ac:dyDescent="0.2">
      <c r="A356">
        <v>3659</v>
      </c>
      <c r="B356" s="3" t="s">
        <v>3656</v>
      </c>
      <c r="C356" s="3" t="s">
        <v>7769</v>
      </c>
      <c r="D356" s="6">
        <v>900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340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112" x14ac:dyDescent="0.2">
      <c r="A357">
        <v>3661</v>
      </c>
      <c r="B357" s="3" t="s">
        <v>3658</v>
      </c>
      <c r="C357" s="3" t="s">
        <v>7771</v>
      </c>
      <c r="D357" s="6">
        <v>900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370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112" x14ac:dyDescent="0.2">
      <c r="A358">
        <v>3664</v>
      </c>
      <c r="B358" s="3" t="s">
        <v>3661</v>
      </c>
      <c r="C358" s="3" t="s">
        <v>7774</v>
      </c>
      <c r="D358" s="6">
        <v>900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97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48" x14ac:dyDescent="0.2">
      <c r="A359">
        <v>3666</v>
      </c>
      <c r="B359" s="3" t="s">
        <v>3663</v>
      </c>
      <c r="C359" s="3" t="s">
        <v>7776</v>
      </c>
      <c r="D359" s="6">
        <v>900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133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112" x14ac:dyDescent="0.2">
      <c r="A360">
        <v>3668</v>
      </c>
      <c r="B360" s="3" t="s">
        <v>3665</v>
      </c>
      <c r="C360" s="3" t="s">
        <v>7778</v>
      </c>
      <c r="D360" s="6">
        <v>900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115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112" x14ac:dyDescent="0.2">
      <c r="A361">
        <v>3671</v>
      </c>
      <c r="B361" s="3" t="s">
        <v>3668</v>
      </c>
      <c r="C361" s="3" t="s">
        <v>7781</v>
      </c>
      <c r="D361" s="6">
        <v>850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415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112" x14ac:dyDescent="0.2">
      <c r="A362">
        <v>3676</v>
      </c>
      <c r="B362" s="3" t="s">
        <v>3673</v>
      </c>
      <c r="C362" s="3" t="s">
        <v>7786</v>
      </c>
      <c r="D362" s="6">
        <v>850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121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80" x14ac:dyDescent="0.2">
      <c r="A363">
        <v>3677</v>
      </c>
      <c r="B363" s="3" t="s">
        <v>3674</v>
      </c>
      <c r="C363" s="3" t="s">
        <v>7787</v>
      </c>
      <c r="D363" s="6">
        <v>850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1453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112" x14ac:dyDescent="0.2">
      <c r="A364">
        <v>3679</v>
      </c>
      <c r="B364" s="3" t="s">
        <v>3676</v>
      </c>
      <c r="C364" s="3" t="s">
        <v>7789</v>
      </c>
      <c r="D364" s="6">
        <v>839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262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96" x14ac:dyDescent="0.2">
      <c r="A365">
        <v>3680</v>
      </c>
      <c r="B365" s="3" t="s">
        <v>3677</v>
      </c>
      <c r="C365" s="3" t="s">
        <v>7790</v>
      </c>
      <c r="D365" s="6">
        <v>800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423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112" x14ac:dyDescent="0.2">
      <c r="A366">
        <v>3681</v>
      </c>
      <c r="B366" s="3" t="s">
        <v>3678</v>
      </c>
      <c r="C366" s="3" t="s">
        <v>7791</v>
      </c>
      <c r="D366" s="6">
        <v>800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140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12" x14ac:dyDescent="0.2">
      <c r="A367">
        <v>3682</v>
      </c>
      <c r="B367" s="3" t="s">
        <v>3679</v>
      </c>
      <c r="C367" s="3" t="s">
        <v>7792</v>
      </c>
      <c r="D367" s="6">
        <v>800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522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80" x14ac:dyDescent="0.2">
      <c r="A368">
        <v>3683</v>
      </c>
      <c r="B368" s="3" t="s">
        <v>3680</v>
      </c>
      <c r="C368" s="3" t="s">
        <v>7793</v>
      </c>
      <c r="D368" s="6">
        <v>800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485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128" x14ac:dyDescent="0.2">
      <c r="A369">
        <v>3684</v>
      </c>
      <c r="B369" s="3" t="s">
        <v>3681</v>
      </c>
      <c r="C369" s="3" t="s">
        <v>7794</v>
      </c>
      <c r="D369" s="6">
        <v>800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130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96" x14ac:dyDescent="0.2">
      <c r="A370">
        <v>3685</v>
      </c>
      <c r="B370" s="3" t="s">
        <v>3682</v>
      </c>
      <c r="C370" s="3" t="s">
        <v>7795</v>
      </c>
      <c r="D370" s="6">
        <v>800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661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96" x14ac:dyDescent="0.2">
      <c r="A371">
        <v>3686</v>
      </c>
      <c r="B371" s="3" t="s">
        <v>3683</v>
      </c>
      <c r="C371" s="3" t="s">
        <v>7796</v>
      </c>
      <c r="D371" s="6">
        <v>800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44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112" x14ac:dyDescent="0.2">
      <c r="A372">
        <v>3687</v>
      </c>
      <c r="B372" s="3" t="s">
        <v>3684</v>
      </c>
      <c r="C372" s="3" t="s">
        <v>7797</v>
      </c>
      <c r="D372" s="6">
        <v>800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627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128" x14ac:dyDescent="0.2">
      <c r="A373">
        <v>3689</v>
      </c>
      <c r="B373" s="3" t="s">
        <v>3686</v>
      </c>
      <c r="C373" s="3" t="s">
        <v>7799</v>
      </c>
      <c r="D373" s="6">
        <v>800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444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12" x14ac:dyDescent="0.2">
      <c r="A374">
        <v>3690</v>
      </c>
      <c r="B374" s="3" t="s">
        <v>3687</v>
      </c>
      <c r="C374" s="3" t="s">
        <v>7800</v>
      </c>
      <c r="D374" s="6">
        <v>800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225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64" x14ac:dyDescent="0.2">
      <c r="A375">
        <v>3691</v>
      </c>
      <c r="B375" s="3" t="s">
        <v>3688</v>
      </c>
      <c r="C375" s="3" t="s">
        <v>7801</v>
      </c>
      <c r="D375" s="6">
        <v>800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6398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80" x14ac:dyDescent="0.2">
      <c r="A376">
        <v>3692</v>
      </c>
      <c r="B376" s="3" t="s">
        <v>3689</v>
      </c>
      <c r="C376" s="3" t="s">
        <v>7802</v>
      </c>
      <c r="D376" s="6">
        <v>800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158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96" x14ac:dyDescent="0.2">
      <c r="A377">
        <v>3694</v>
      </c>
      <c r="B377" s="3" t="s">
        <v>3691</v>
      </c>
      <c r="C377" s="3" t="s">
        <v>7804</v>
      </c>
      <c r="D377" s="6">
        <v>800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470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112" x14ac:dyDescent="0.2">
      <c r="A378">
        <v>3695</v>
      </c>
      <c r="B378" s="3" t="s">
        <v>3692</v>
      </c>
      <c r="C378" s="3" t="s">
        <v>7805</v>
      </c>
      <c r="D378" s="6">
        <v>800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501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6">
        <v>800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691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112" x14ac:dyDescent="0.2">
      <c r="A380">
        <v>3699</v>
      </c>
      <c r="B380" s="3" t="s">
        <v>3696</v>
      </c>
      <c r="C380" s="3" t="s">
        <v>7809</v>
      </c>
      <c r="D380" s="6">
        <v>800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315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800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76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112" x14ac:dyDescent="0.2">
      <c r="A382">
        <v>3703</v>
      </c>
      <c r="B382" s="3" t="s">
        <v>3700</v>
      </c>
      <c r="C382" s="3" t="s">
        <v>7813</v>
      </c>
      <c r="D382" s="6">
        <v>800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162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12" x14ac:dyDescent="0.2">
      <c r="A383">
        <v>3705</v>
      </c>
      <c r="B383" s="3" t="s">
        <v>3702</v>
      </c>
      <c r="C383" s="3" t="s">
        <v>7815</v>
      </c>
      <c r="D383" s="6">
        <v>800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366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96" x14ac:dyDescent="0.2">
      <c r="A384">
        <v>3706</v>
      </c>
      <c r="B384" s="3" t="s">
        <v>3703</v>
      </c>
      <c r="C384" s="3" t="s">
        <v>7816</v>
      </c>
      <c r="D384" s="6">
        <v>780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233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96" x14ac:dyDescent="0.2">
      <c r="A385">
        <v>3707</v>
      </c>
      <c r="B385" s="3" t="s">
        <v>3704</v>
      </c>
      <c r="C385" s="3" t="s">
        <v>7817</v>
      </c>
      <c r="D385" s="6">
        <v>777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239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112" x14ac:dyDescent="0.2">
      <c r="A386">
        <v>3708</v>
      </c>
      <c r="B386" s="3" t="s">
        <v>3705</v>
      </c>
      <c r="C386" s="3" t="s">
        <v>7818</v>
      </c>
      <c r="D386" s="6">
        <v>773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272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64" x14ac:dyDescent="0.2">
      <c r="A387">
        <v>3710</v>
      </c>
      <c r="B387" s="3" t="s">
        <v>3707</v>
      </c>
      <c r="C387" s="3" t="s">
        <v>7820</v>
      </c>
      <c r="D387" s="6">
        <v>750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245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64" x14ac:dyDescent="0.2">
      <c r="A388">
        <v>3711</v>
      </c>
      <c r="B388" s="3" t="s">
        <v>3708</v>
      </c>
      <c r="C388" s="3" t="s">
        <v>7821</v>
      </c>
      <c r="D388" s="6">
        <v>750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76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112" x14ac:dyDescent="0.2">
      <c r="A389">
        <v>3712</v>
      </c>
      <c r="B389" s="3" t="s">
        <v>3709</v>
      </c>
      <c r="C389" s="3" t="s">
        <v>7822</v>
      </c>
      <c r="D389" s="6">
        <v>750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1537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12" x14ac:dyDescent="0.2">
      <c r="A390">
        <v>3713</v>
      </c>
      <c r="B390" s="3" t="s">
        <v>3710</v>
      </c>
      <c r="C390" s="3" t="s">
        <v>7823</v>
      </c>
      <c r="D390" s="6">
        <v>750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271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112" x14ac:dyDescent="0.2">
      <c r="A391">
        <v>3714</v>
      </c>
      <c r="B391" s="3" t="s">
        <v>3711</v>
      </c>
      <c r="C391" s="3" t="s">
        <v>7824</v>
      </c>
      <c r="D391" s="6">
        <v>750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1365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96" x14ac:dyDescent="0.2">
      <c r="A392">
        <v>3716</v>
      </c>
      <c r="B392" s="3" t="s">
        <v>3713</v>
      </c>
      <c r="C392" s="3" t="s">
        <v>7826</v>
      </c>
      <c r="D392" s="6">
        <v>750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166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6">
        <v>750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460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6">
        <v>750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672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12" x14ac:dyDescent="0.2">
      <c r="A395">
        <v>3726</v>
      </c>
      <c r="B395" s="3" t="s">
        <v>3723</v>
      </c>
      <c r="C395" s="3" t="s">
        <v>7836</v>
      </c>
      <c r="D395" s="6">
        <v>750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384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96" x14ac:dyDescent="0.2">
      <c r="A396">
        <v>3727</v>
      </c>
      <c r="B396" s="3" t="s">
        <v>3724</v>
      </c>
      <c r="C396" s="3" t="s">
        <v>7837</v>
      </c>
      <c r="D396" s="6">
        <v>750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269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12" x14ac:dyDescent="0.2">
      <c r="A397">
        <v>3810</v>
      </c>
      <c r="B397" s="3" t="s">
        <v>3807</v>
      </c>
      <c r="C397" s="3" t="s">
        <v>7920</v>
      </c>
      <c r="D397" s="6">
        <v>550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332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128" x14ac:dyDescent="0.2">
      <c r="A398">
        <v>3813</v>
      </c>
      <c r="B398" s="3" t="s">
        <v>3810</v>
      </c>
      <c r="C398" s="3" t="s">
        <v>7923</v>
      </c>
      <c r="D398" s="6">
        <v>550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385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112" x14ac:dyDescent="0.2">
      <c r="A399">
        <v>3814</v>
      </c>
      <c r="B399" s="3" t="s">
        <v>3811</v>
      </c>
      <c r="C399" s="3" t="s">
        <v>7924</v>
      </c>
      <c r="D399" s="6">
        <v>550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382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28" x14ac:dyDescent="0.2">
      <c r="A400">
        <v>3816</v>
      </c>
      <c r="B400" s="3" t="s">
        <v>3813</v>
      </c>
      <c r="C400" s="3" t="s">
        <v>7926</v>
      </c>
      <c r="D400" s="6">
        <v>550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325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112" x14ac:dyDescent="0.2">
      <c r="A401">
        <v>3817</v>
      </c>
      <c r="B401" s="3" t="s">
        <v>3814</v>
      </c>
      <c r="C401" s="3" t="s">
        <v>7927</v>
      </c>
      <c r="D401" s="6">
        <v>530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405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112" x14ac:dyDescent="0.2">
      <c r="A402">
        <v>3818</v>
      </c>
      <c r="B402" s="3" t="s">
        <v>3815</v>
      </c>
      <c r="C402" s="3" t="s">
        <v>7928</v>
      </c>
      <c r="D402" s="6">
        <v>525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109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516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206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128" x14ac:dyDescent="0.2">
      <c r="A404">
        <v>3821</v>
      </c>
      <c r="B404" s="3" t="s">
        <v>3818</v>
      </c>
      <c r="C404" s="3" t="s">
        <v>7930</v>
      </c>
      <c r="D404" s="6">
        <v>512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715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12" x14ac:dyDescent="0.2">
      <c r="A405">
        <v>3823</v>
      </c>
      <c r="B405" s="3" t="s">
        <v>3820</v>
      </c>
      <c r="C405" s="3" t="s">
        <v>7932</v>
      </c>
      <c r="D405" s="6">
        <v>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530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112" x14ac:dyDescent="0.2">
      <c r="A406">
        <v>3825</v>
      </c>
      <c r="B406" s="3" t="s">
        <v>3822</v>
      </c>
      <c r="C406" s="3" t="s">
        <v>7934</v>
      </c>
      <c r="D406" s="6">
        <v>500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1054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112" x14ac:dyDescent="0.2">
      <c r="A407">
        <v>3828</v>
      </c>
      <c r="B407" s="3" t="s">
        <v>3825</v>
      </c>
      <c r="C407" s="3" t="s">
        <v>7937</v>
      </c>
      <c r="D407" s="6">
        <v>500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1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96" x14ac:dyDescent="0.2">
      <c r="A409">
        <v>3830</v>
      </c>
      <c r="B409" s="3" t="s">
        <v>3827</v>
      </c>
      <c r="C409" s="3" t="s">
        <v>7939</v>
      </c>
      <c r="D409" s="6">
        <v>500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45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112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128" x14ac:dyDescent="0.2">
      <c r="A411">
        <v>3832</v>
      </c>
      <c r="B411" s="3" t="s">
        <v>3829</v>
      </c>
      <c r="C411" s="3" t="s">
        <v>7941</v>
      </c>
      <c r="D411" s="6">
        <v>500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251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80" x14ac:dyDescent="0.2">
      <c r="A412">
        <v>3836</v>
      </c>
      <c r="B412" s="3" t="s">
        <v>3833</v>
      </c>
      <c r="C412" s="3" t="s">
        <v>7945</v>
      </c>
      <c r="D412" s="6">
        <v>500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180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128" x14ac:dyDescent="0.2">
      <c r="A413">
        <v>3839</v>
      </c>
      <c r="B413" s="3" t="s">
        <v>3836</v>
      </c>
      <c r="C413" s="3" t="s">
        <v>7948</v>
      </c>
      <c r="D413" s="6">
        <v>500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405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A1044875:A1046647">
    <cfRule type="containsText" dxfId="14" priority="12" operator="containsText" text="canceled">
      <formula>NOT(ISERROR(SEARCH("canceled",A1044875)))</formula>
    </cfRule>
    <cfRule type="containsText" dxfId="13" priority="13" operator="containsText" text="cancelled">
      <formula>NOT(ISERROR(SEARCH("cancelled",A1044875)))</formula>
    </cfRule>
    <cfRule type="containsText" dxfId="12" priority="14" operator="containsText" text="fail">
      <formula>NOT(ISERROR(SEARCH("fail",A1044875)))</formula>
    </cfRule>
    <cfRule type="containsText" dxfId="11" priority="15" operator="containsText" text="successful">
      <formula>NOT(ISERROR(SEARCH("successful",A1044875)))</formula>
    </cfRule>
    <cfRule type="containsText" dxfId="10" priority="16" operator="containsText" text="live">
      <formula>NOT(ISERROR(SEARCH("live",A1044875)))</formula>
    </cfRule>
  </conditionalFormatting>
  <conditionalFormatting sqref="A414:A1044874">
    <cfRule type="containsText" dxfId="9" priority="7" operator="containsText" text="canceled">
      <formula>NOT(ISERROR(SEARCH("canceled",A414)))</formula>
    </cfRule>
    <cfRule type="containsText" dxfId="8" priority="8" operator="containsText" text="cancelled">
      <formula>NOT(ISERROR(SEARCH("cancelled",A414)))</formula>
    </cfRule>
    <cfRule type="containsText" dxfId="7" priority="9" operator="containsText" text="fail">
      <formula>NOT(ISERROR(SEARCH("fail",A414)))</formula>
    </cfRule>
    <cfRule type="containsText" dxfId="6" priority="10" operator="containsText" text="successful">
      <formula>NOT(ISERROR(SEARCH("successful",A414)))</formula>
    </cfRule>
    <cfRule type="containsText" dxfId="5" priority="11" operator="containsText" text="live">
      <formula>NOT(ISERROR(SEARCH("live",A414)))</formula>
    </cfRule>
  </conditionalFormatting>
  <conditionalFormatting sqref="F1:F413">
    <cfRule type="containsText" dxfId="4" priority="2" operator="containsText" text="canceled">
      <formula>NOT(ISERROR(SEARCH("canceled",F1)))</formula>
    </cfRule>
    <cfRule type="containsText" dxfId="3" priority="3" operator="containsText" text="cancelled">
      <formula>NOT(ISERROR(SEARCH("cancelled",F1)))</formula>
    </cfRule>
    <cfRule type="containsText" dxfId="2" priority="4" operator="containsText" text="fail">
      <formula>NOT(ISERROR(SEARCH("fail",F1)))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3E1CB-03CF-1348-8BB6-F56FB76CEF56}">
  <sheetPr codeName="Sheet11"/>
  <dimension ref="A1:C6"/>
  <sheetViews>
    <sheetView workbookViewId="0">
      <selection activeCell="C2" sqref="C2"/>
    </sheetView>
  </sheetViews>
  <sheetFormatPr baseColWidth="10" defaultRowHeight="15" x14ac:dyDescent="0.2"/>
  <cols>
    <col min="1" max="1" width="32.5" customWidth="1"/>
    <col min="2" max="2" width="53.83203125" customWidth="1"/>
    <col min="3" max="3" width="24.33203125" customWidth="1"/>
  </cols>
  <sheetData>
    <row r="1" spans="1:3" x14ac:dyDescent="0.2">
      <c r="A1" s="18" t="s">
        <v>8372</v>
      </c>
      <c r="B1" s="18" t="s">
        <v>4110</v>
      </c>
    </row>
    <row r="2" spans="1:3" x14ac:dyDescent="0.2">
      <c r="A2" t="s">
        <v>3473</v>
      </c>
      <c r="B2" t="str">
        <f>VLOOKUP(A2, [1]Sheet1!B:C, 2, FALSE)</f>
        <v>Help us get actor-writer Ian Bonar's debut play - a hilarious, heartbreaking story of grief and loss - to the 2016 Edinburgh Fringe.</v>
      </c>
      <c r="C2">
        <f>VLOOKUP(A2, [1]Sheet1!B:E, 4, FALSE)</f>
        <v>2020</v>
      </c>
    </row>
    <row r="3" spans="1:3" x14ac:dyDescent="0.2">
      <c r="A3" t="s">
        <v>3616</v>
      </c>
      <c r="B3" t="str">
        <f>VLOOKUP(A3, [1]Sheet1!B:C, 2, FALSE)</f>
        <v>The play yet to be described as "A surefire Edinburgh Fringe Festival Cult Hit". Coming to the Underbelly, Edinburgh, 5th-30th August.</v>
      </c>
      <c r="C3">
        <f>VLOOKUP(A3, [1]Sheet1!B:E, 4, FALSE)</f>
        <v>2020</v>
      </c>
    </row>
    <row r="4" spans="1:3" x14ac:dyDescent="0.2">
      <c r="A4" t="s">
        <v>3178</v>
      </c>
      <c r="B4" t="str">
        <f>VLOOKUP(A4, [1]Sheet1!B:C, 2, FALSE)</f>
        <v>Cutting Off Kate Bush is a one-woman show written &amp; performed by Lucy Benson-Brown, premiering at the Edinburgh Fringe Festival 2014</v>
      </c>
      <c r="C4">
        <f>VLOOKUP(A4, [1]Sheet1!B:E, 4, FALSE)</f>
        <v>2576</v>
      </c>
    </row>
    <row r="5" spans="1:3" x14ac:dyDescent="0.2">
      <c r="A5" t="s">
        <v>8373</v>
      </c>
      <c r="B5" t="str">
        <f>VLOOKUP(A5, [1]Sheet1!B:C, 2, FALSE)</f>
        <v>Jestia and Raedon is a brand new romantic comedy play going to the Edinburgh Fringe Festival this summer.</v>
      </c>
      <c r="C5">
        <f>VLOOKUP(A5, [1]Sheet1!B:E, 4, FALSE)</f>
        <v>1168</v>
      </c>
    </row>
    <row r="6" spans="1:3" x14ac:dyDescent="0.2">
      <c r="A6" t="s">
        <v>3221</v>
      </c>
      <c r="B6" t="str">
        <f>VLOOKUP(A6, [1]Sheet1!B:C, 2, FALSE)</f>
        <v>A one-man show about love, loss, and motorways, written &amp; performed by Ben Norris. Help us get to the 2015 Edinburgh Fringe and beyond!</v>
      </c>
      <c r="C6">
        <f>VLOOKUP(A6, [1]Sheet1!B:E,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 Category Statistics</vt:lpstr>
      <vt:lpstr>Outcomes Based on Launched Date</vt:lpstr>
      <vt:lpstr>Outcomes Based on Launch Date</vt:lpstr>
      <vt:lpstr>Outcomes Based on Goals</vt:lpstr>
      <vt:lpstr>Kickstarter Challenge</vt:lpstr>
      <vt:lpstr>Descriptive Statistics</vt:lpstr>
      <vt:lpstr>Failed US Kickstarters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2020-09-24T05:16:32Z</dcterms:modified>
</cp:coreProperties>
</file>