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ustybrown/Documents/Flatiron/Course_Material/phase_1/phase_1_project/Data/"/>
    </mc:Choice>
  </mc:AlternateContent>
  <xr:revisionPtr revIDLastSave="0" documentId="13_ncr:1_{FD40C792-2351-E642-B60F-FEC66E2F042F}" xr6:coauthVersionLast="47" xr6:coauthVersionMax="47" xr10:uidLastSave="{00000000-0000-0000-0000-000000000000}"/>
  <bookViews>
    <workbookView xWindow="36960" yWindow="7280" windowWidth="29040" windowHeight="15840" xr2:uid="{00000000-000D-0000-FFFF-FFFF00000000}"/>
  </bookViews>
  <sheets>
    <sheet name="Top 100 Data" sheetId="1" r:id="rId1"/>
    <sheet name="Runtime" sheetId="6" r:id="rId2"/>
    <sheet name="Genre Count" sheetId="2" r:id="rId3"/>
    <sheet name="Action Films" sheetId="3" r:id="rId4"/>
    <sheet name="Adventure Films" sheetId="4" r:id="rId5"/>
    <sheet name="Act&amp;Adv" sheetId="5" r:id="rId6"/>
    <sheet name="Act OR Adv" sheetId="7" r:id="rId7"/>
  </sheets>
  <definedNames>
    <definedName name="_xlchart.v1.0" hidden="1">'Top 100 Data'!$B$1</definedName>
    <definedName name="_xlchart.v1.1" hidden="1">'Top 100 Data'!$B$2:$B$101</definedName>
    <definedName name="_xlchart.v1.10" hidden="1">'Top 100 Data'!$J$2:$J$101</definedName>
    <definedName name="_xlchart.v1.11" hidden="1">'Top 100 Data'!$E$1</definedName>
    <definedName name="_xlchart.v1.12" hidden="1">'Top 100 Data'!$E$2:$E$101</definedName>
    <definedName name="_xlchart.v1.13" hidden="1">'Top 100 Data'!$J$2:$J$101</definedName>
    <definedName name="_xlchart.v1.14" hidden="1">'Top 100 Data'!$H$1</definedName>
    <definedName name="_xlchart.v1.15" hidden="1">'Top 100 Data'!$H$2:$H$101</definedName>
    <definedName name="_xlchart.v1.16" hidden="1">'Top 100 Data'!$Y$2:$Y$101</definedName>
    <definedName name="_xlchart.v1.17" hidden="1">'Top 100 Data'!$E$1</definedName>
    <definedName name="_xlchart.v1.18" hidden="1">'Top 100 Data'!$E$2:$E$101</definedName>
    <definedName name="_xlchart.v1.19" hidden="1">'Top 100 Data'!$Y$2:$Y$101</definedName>
    <definedName name="_xlchart.v1.2" hidden="1">'Top 100 Data'!$G$1</definedName>
    <definedName name="_xlchart.v1.3" hidden="1">'Top 100 Data'!$G$2:$G$101</definedName>
    <definedName name="_xlchart.v1.4" hidden="1">'Top 100 Data'!$I$2:$I$101</definedName>
    <definedName name="_xlchart.v1.5" hidden="1">'Top 100 Data'!$E$1</definedName>
    <definedName name="_xlchart.v1.6" hidden="1">'Top 100 Data'!$E$2:$E$101</definedName>
    <definedName name="_xlchart.v1.7" hidden="1">'Top 100 Data'!$I$2:$I$101</definedName>
    <definedName name="_xlchart.v1.8" hidden="1">'Top 100 Data'!$G$1</definedName>
    <definedName name="_xlchart.v1.9" hidden="1">'Top 100 Data'!$G$2:$G$101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" i="6" l="1"/>
  <c r="F95" i="7"/>
  <c r="G95" i="7"/>
  <c r="H95" i="7"/>
  <c r="F96" i="7"/>
  <c r="G96" i="7"/>
  <c r="H96" i="7"/>
  <c r="F97" i="7"/>
  <c r="G97" i="7"/>
  <c r="H97" i="7"/>
  <c r="F98" i="7"/>
  <c r="G98" i="7"/>
  <c r="H98" i="7"/>
  <c r="F99" i="7"/>
  <c r="G99" i="7"/>
  <c r="H99" i="7"/>
  <c r="E99" i="7"/>
  <c r="E98" i="7"/>
  <c r="E97" i="7"/>
  <c r="E96" i="7"/>
  <c r="E95" i="7"/>
  <c r="B99" i="7"/>
  <c r="B98" i="7"/>
  <c r="B97" i="7"/>
  <c r="B96" i="7"/>
  <c r="B95" i="7"/>
  <c r="I25" i="6"/>
  <c r="H25" i="6"/>
  <c r="J29" i="6"/>
  <c r="I29" i="6"/>
  <c r="H29" i="6"/>
  <c r="B110" i="1"/>
  <c r="B109" i="1"/>
  <c r="B108" i="1"/>
  <c r="B107" i="1"/>
  <c r="B106" i="1"/>
  <c r="O21" i="6"/>
  <c r="E110" i="1"/>
  <c r="E109" i="1"/>
  <c r="E108" i="1"/>
  <c r="E107" i="1"/>
  <c r="E106" i="1"/>
  <c r="N58" i="5"/>
  <c r="O58" i="5"/>
  <c r="P58" i="5"/>
  <c r="Q58" i="5"/>
  <c r="N59" i="5"/>
  <c r="O59" i="5"/>
  <c r="P59" i="5"/>
  <c r="Q59" i="5"/>
  <c r="N60" i="5"/>
  <c r="O60" i="5"/>
  <c r="P60" i="5"/>
  <c r="Q60" i="5"/>
  <c r="N61" i="5"/>
  <c r="O61" i="5"/>
  <c r="P61" i="5"/>
  <c r="Q61" i="5"/>
  <c r="O57" i="5"/>
  <c r="P57" i="5"/>
  <c r="Q57" i="5"/>
  <c r="N57" i="5"/>
  <c r="I57" i="5"/>
  <c r="J57" i="5"/>
  <c r="K57" i="5"/>
  <c r="I58" i="5"/>
  <c r="J58" i="5"/>
  <c r="K58" i="5"/>
  <c r="I59" i="5"/>
  <c r="J59" i="5"/>
  <c r="K59" i="5"/>
  <c r="I60" i="5"/>
  <c r="J60" i="5"/>
  <c r="K60" i="5"/>
  <c r="I61" i="5"/>
  <c r="J61" i="5"/>
  <c r="K61" i="5"/>
  <c r="H61" i="5"/>
  <c r="H60" i="5"/>
  <c r="H59" i="5"/>
  <c r="H58" i="5"/>
  <c r="H57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B61" i="5"/>
  <c r="B60" i="5"/>
  <c r="B59" i="5"/>
  <c r="B58" i="5"/>
  <c r="B57" i="5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I116" i="4"/>
  <c r="I115" i="4"/>
  <c r="I114" i="4"/>
  <c r="I113" i="4"/>
  <c r="I112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B116" i="4"/>
  <c r="B115" i="4"/>
  <c r="B114" i="4"/>
  <c r="B113" i="4"/>
  <c r="B112" i="4"/>
  <c r="B85" i="3"/>
  <c r="L89" i="3"/>
  <c r="K89" i="3"/>
  <c r="J89" i="3"/>
  <c r="I89" i="3"/>
  <c r="L88" i="3"/>
  <c r="K88" i="3"/>
  <c r="J88" i="3"/>
  <c r="I88" i="3"/>
  <c r="L87" i="3"/>
  <c r="K87" i="3"/>
  <c r="J87" i="3"/>
  <c r="I87" i="3"/>
  <c r="L86" i="3"/>
  <c r="K86" i="3"/>
  <c r="J86" i="3"/>
  <c r="I86" i="3"/>
  <c r="L85" i="3"/>
  <c r="K85" i="3"/>
  <c r="J85" i="3"/>
  <c r="I85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19" i="2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J25" i="6" l="1"/>
</calcChain>
</file>

<file path=xl/sharedStrings.xml><?xml version="1.0" encoding="utf-8"?>
<sst xmlns="http://schemas.openxmlformats.org/spreadsheetml/2006/main" count="2291" uniqueCount="165">
  <si>
    <t>Action</t>
  </si>
  <si>
    <t>Adventure</t>
  </si>
  <si>
    <t>Sci-Fi</t>
  </si>
  <si>
    <t>Crime</t>
  </si>
  <si>
    <t>Thriller</t>
  </si>
  <si>
    <t>Animation</t>
  </si>
  <si>
    <t>Comedy</t>
  </si>
  <si>
    <t>Family</t>
  </si>
  <si>
    <t>Fantasy</t>
  </si>
  <si>
    <t>Musical</t>
  </si>
  <si>
    <t>Drama</t>
  </si>
  <si>
    <t>Biography</t>
  </si>
  <si>
    <t>Music</t>
  </si>
  <si>
    <t>Horror</t>
  </si>
  <si>
    <t>Mystery</t>
  </si>
  <si>
    <t>Romance</t>
  </si>
  <si>
    <t>Avengers: Infinity War</t>
  </si>
  <si>
    <t>['Action', 'Adventure', 'Sci-Fi']</t>
  </si>
  <si>
    <t>Jurassic World</t>
  </si>
  <si>
    <t>Furious 7</t>
  </si>
  <si>
    <t>['Action', 'Crime', 'Thriller']</t>
  </si>
  <si>
    <t>The Avengers</t>
  </si>
  <si>
    <t>Avengers: Age of Ultron</t>
  </si>
  <si>
    <t>Black Panther</t>
  </si>
  <si>
    <t>Jurassic World: Fallen Kingdom</t>
  </si>
  <si>
    <t>Frozen</t>
  </si>
  <si>
    <t>['Adventure', 'Animation', 'Comedy']</t>
  </si>
  <si>
    <t>Beauty and the Beast</t>
  </si>
  <si>
    <t>['Family', 'Fantasy', 'Musical']</t>
  </si>
  <si>
    <t>Incredibles 2</t>
  </si>
  <si>
    <t>['Action', 'Adventure', 'Animation']</t>
  </si>
  <si>
    <t>The Fate of the Furious</t>
  </si>
  <si>
    <t>Iron Man 3</t>
  </si>
  <si>
    <t>Minions</t>
  </si>
  <si>
    <t>Aquaman</t>
  </si>
  <si>
    <t>['Action', 'Adventure', 'Fantasy']</t>
  </si>
  <si>
    <t>Captain America: Civil War</t>
  </si>
  <si>
    <t>Transformers: Dark of the Moon</t>
  </si>
  <si>
    <t>Captain Marvel</t>
  </si>
  <si>
    <t>Skyfall</t>
  </si>
  <si>
    <t>['Action', 'Adventure', 'Thriller']</t>
  </si>
  <si>
    <t>Transformers: Age of Extinction</t>
  </si>
  <si>
    <t>The Dark Knight Rises</t>
  </si>
  <si>
    <t>['Action', 'Thriller']</t>
  </si>
  <si>
    <t>Toy Story 3</t>
  </si>
  <si>
    <t>Rogue One: A Star Wars Story</t>
  </si>
  <si>
    <t>Pirates of the Caribbean: On Stranger Tides</t>
  </si>
  <si>
    <t>Despicable Me 3</t>
  </si>
  <si>
    <t>Alice in Wonderland</t>
  </si>
  <si>
    <t>['Fantasy', 'Musical']</t>
  </si>
  <si>
    <t>['Adventure', 'Family', 'Fantasy']</t>
  </si>
  <si>
    <t>Finding Dory</t>
  </si>
  <si>
    <t>Zootopia</t>
  </si>
  <si>
    <t>The Hobbit: An Unexpected Journey</t>
  </si>
  <si>
    <t>Despicable Me 2</t>
  </si>
  <si>
    <t>Jumanji: Welcome to the Jungle</t>
  </si>
  <si>
    <t>['Action', 'Adventure', 'Comedy']</t>
  </si>
  <si>
    <t>The Jungle Book</t>
  </si>
  <si>
    <t>['Adventure', 'Drama', 'Family']</t>
  </si>
  <si>
    <t>The Hobbit: The Desolation of Smaug</t>
  </si>
  <si>
    <t>['Adventure', 'Fantasy']</t>
  </si>
  <si>
    <t>The Hobbit: The Battle of the Five Armies</t>
  </si>
  <si>
    <t>Bohemian Rhapsody</t>
  </si>
  <si>
    <t>['Biography', 'Drama', 'Music']</t>
  </si>
  <si>
    <t>The Secret Life of Pets</t>
  </si>
  <si>
    <t>Spider-Man: Homecoming</t>
  </si>
  <si>
    <t>Ice Age: Continental Drift</t>
  </si>
  <si>
    <t>Spectre</t>
  </si>
  <si>
    <t>Batman v Superman: Dawn of Justice</t>
  </si>
  <si>
    <t>The Hunger Games: Catching Fire</t>
  </si>
  <si>
    <t>Inside Out</t>
  </si>
  <si>
    <t>Venom</t>
  </si>
  <si>
    <t>['Action', 'Sci-Fi', 'Thriller']</t>
  </si>
  <si>
    <t>Thor: Ragnarok</t>
  </si>
  <si>
    <t>Inception</t>
  </si>
  <si>
    <t>Wonder Woman</t>
  </si>
  <si>
    <t>Fantastic Beasts and Where to Find Them</t>
  </si>
  <si>
    <t>Deadpool</t>
  </si>
  <si>
    <t>Coco</t>
  </si>
  <si>
    <t>['Horror']</t>
  </si>
  <si>
    <t>Pirates of the Caribbean: Dead Men Tell No Tales</t>
  </si>
  <si>
    <t>Deadpool 2</t>
  </si>
  <si>
    <t>Guardians of the Galaxy</t>
  </si>
  <si>
    <t>The Hunger Games: Mockingjay - Part 1</t>
  </si>
  <si>
    <t>Maleficent</t>
  </si>
  <si>
    <t>['Action', 'Adventure', 'Family']</t>
  </si>
  <si>
    <t>The Amazing Spider-Man</t>
  </si>
  <si>
    <t>Shrek Forever After</t>
  </si>
  <si>
    <t>X-Men: Days of Future Past</t>
  </si>
  <si>
    <t>Madagascar 3: Europe's Most Wanted</t>
  </si>
  <si>
    <t>Suicide Squad</t>
  </si>
  <si>
    <t>Monsters University</t>
  </si>
  <si>
    <t>Captain America: The Winter Soldier</t>
  </si>
  <si>
    <t>Dawn of the Planet of the Apes</t>
  </si>
  <si>
    <t>['Action', 'Adventure', 'Drama']</t>
  </si>
  <si>
    <t>The Amazing Spider-Man 2</t>
  </si>
  <si>
    <t>The Twilight Saga: Eclipse</t>
  </si>
  <si>
    <t>['Adventure', 'Drama', 'Fantasy']</t>
  </si>
  <si>
    <t>It</t>
  </si>
  <si>
    <t>['Horror', 'Thriller']</t>
  </si>
  <si>
    <t>Gravity</t>
  </si>
  <si>
    <t>['Drama', 'Sci-Fi', 'Thriller']</t>
  </si>
  <si>
    <t>The Hunger Games</t>
  </si>
  <si>
    <t>Doctor Strange</t>
  </si>
  <si>
    <t>Man of Steel</t>
  </si>
  <si>
    <t>Interstellar</t>
  </si>
  <si>
    <t>['Adventure', 'Drama', 'Sci-Fi']</t>
  </si>
  <si>
    <t>Kung Fu Panda 2</t>
  </si>
  <si>
    <t>Justice League</t>
  </si>
  <si>
    <t>The Martian</t>
  </si>
  <si>
    <t>Men in Black 3</t>
  </si>
  <si>
    <t>Fantastic Beasts: The Crimes of Grindelwald</t>
  </si>
  <si>
    <t>Big Hero 6</t>
  </si>
  <si>
    <t>The Hunger Games: Mockingjay - Part 2</t>
  </si>
  <si>
    <t>Thor: The Dark World</t>
  </si>
  <si>
    <t>Moana</t>
  </si>
  <si>
    <t>Sing</t>
  </si>
  <si>
    <t>['Animation', 'Comedy', 'Family']</t>
  </si>
  <si>
    <t>Fast Five</t>
  </si>
  <si>
    <t>Ant-Man and the Wasp</t>
  </si>
  <si>
    <t>Iron Man 2</t>
  </si>
  <si>
    <t>Life of Pi</t>
  </si>
  <si>
    <t>Aladdin</t>
  </si>
  <si>
    <t>['Adventure', 'Comedy', 'Family']</t>
  </si>
  <si>
    <t>Logan</t>
  </si>
  <si>
    <t>['Action', 'Drama', 'Sci-Fi']</t>
  </si>
  <si>
    <t>How to Train Your Dragon 2</t>
  </si>
  <si>
    <t>Transformers: The Last Knight</t>
  </si>
  <si>
    <t>Tangled</t>
  </si>
  <si>
    <t>The Hangover Part II</t>
  </si>
  <si>
    <t>['Comedy', 'Mystery']</t>
  </si>
  <si>
    <t>Ready Player One</t>
  </si>
  <si>
    <t>The Croods</t>
  </si>
  <si>
    <t>Fifty Shades of Grey</t>
  </si>
  <si>
    <t>['Drama', 'Romance', 'Thriller']</t>
  </si>
  <si>
    <t>The Smurfs</t>
  </si>
  <si>
    <t>Kong: Skull Island</t>
  </si>
  <si>
    <t>Cars 2</t>
  </si>
  <si>
    <t>Ted</t>
  </si>
  <si>
    <t>['Comedy', 'Fantasy']</t>
  </si>
  <si>
    <t>Puss in Boots</t>
  </si>
  <si>
    <t>Brave</t>
  </si>
  <si>
    <t>Movie</t>
  </si>
  <si>
    <t>Runtime (min)</t>
  </si>
  <si>
    <t>Genres</t>
  </si>
  <si>
    <t>Release Date</t>
  </si>
  <si>
    <t>Production Budget</t>
  </si>
  <si>
    <t>Domestic Gross</t>
  </si>
  <si>
    <t>Worldwide Gross</t>
  </si>
  <si>
    <t>Return on Investment</t>
  </si>
  <si>
    <t>Yes</t>
  </si>
  <si>
    <t>Action and Adventure</t>
  </si>
  <si>
    <t>Thiller</t>
  </si>
  <si>
    <t>Genre</t>
  </si>
  <si>
    <t>Count</t>
  </si>
  <si>
    <t>Non</t>
  </si>
  <si>
    <t>Non-Action</t>
  </si>
  <si>
    <t>Non-Adventure</t>
  </si>
  <si>
    <t>Minimum</t>
  </si>
  <si>
    <t>Maxium</t>
  </si>
  <si>
    <t>Average</t>
  </si>
  <si>
    <t>Median</t>
  </si>
  <si>
    <t>Standard Diviation</t>
  </si>
  <si>
    <t>Non - Action</t>
  </si>
  <si>
    <t>Non-0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</si>
</sst>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1" x14ac:knownFonts="1">
    <font>
      <sz val="12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2"/>
      <color theme="0"/>
      <name val="Trebuchet MS"/>
      <family val="2"/>
      <scheme val="minor"/>
    </font>
    <font>
      <sz val="12"/>
      <color rgb="FF9C0006"/>
      <name val="Trebuchet MS"/>
      <family val="2"/>
      <scheme val="minor"/>
    </font>
    <font>
      <b/>
      <sz val="12"/>
      <color rgb="FFFA7D00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i/>
      <sz val="12"/>
      <color rgb="FF7F7F7F"/>
      <name val="Trebuchet MS"/>
      <family val="2"/>
      <scheme val="minor"/>
    </font>
    <font>
      <sz val="12"/>
      <color rgb="FF006100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2"/>
      <color rgb="FF3F3F76"/>
      <name val="Trebuchet MS"/>
      <family val="2"/>
      <scheme val="minor"/>
    </font>
    <font>
      <sz val="12"/>
      <color rgb="FFFA7D00"/>
      <name val="Trebuchet MS"/>
      <family val="2"/>
      <scheme val="minor"/>
    </font>
    <font>
      <sz val="12"/>
      <color rgb="FF9C5700"/>
      <name val="Trebuchet MS"/>
      <family val="2"/>
      <scheme val="minor"/>
    </font>
    <font>
      <b/>
      <sz val="12"/>
      <color rgb="FF3F3F3F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2"/>
      <color theme="1"/>
      <name val="Trebuchet MS"/>
      <family val="2"/>
      <scheme val="minor"/>
    </font>
    <font>
      <sz val="12"/>
      <color rgb="FFFF0000"/>
      <name val="Trebuchet MS"/>
      <family val="2"/>
      <scheme val="minor"/>
    </font>
    <font>
      <b/>
      <sz val="14"/>
      <color theme="1"/>
      <name val="Trebuchet MS"/>
      <family val="2"/>
      <scheme val="minor"/>
    </font>
    <font>
      <b/>
      <sz val="16"/>
      <color theme="1"/>
      <name val="Trebuchet MS"/>
      <family val="2"/>
      <scheme val="minor"/>
    </font>
    <font>
      <b/>
      <sz val="16"/>
      <color theme="0"/>
      <name val="Trebuchet MS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applyAlignment="1"/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1" fillId="0" borderId="0" xfId="28" applyNumberFormat="1" applyFont="1"/>
    <xf numFmtId="164" fontId="0" fillId="0" borderId="13" xfId="28" applyNumberFormat="1" applyFont="1" applyBorder="1"/>
    <xf numFmtId="14" fontId="0" fillId="33" borderId="10" xfId="0" applyNumberFormat="1" applyFont="1" applyFill="1" applyBorder="1"/>
    <xf numFmtId="164" fontId="0" fillId="33" borderId="11" xfId="28" applyNumberFormat="1" applyFont="1" applyFill="1" applyBorder="1"/>
    <xf numFmtId="14" fontId="0" fillId="0" borderId="12" xfId="0" applyNumberFormat="1" applyFont="1" applyBorder="1"/>
    <xf numFmtId="14" fontId="0" fillId="33" borderId="12" xfId="0" applyNumberFormat="1" applyFont="1" applyFill="1" applyBorder="1"/>
    <xf numFmtId="164" fontId="0" fillId="33" borderId="13" xfId="28" applyNumberFormat="1" applyFont="1" applyFill="1" applyBorder="1"/>
    <xf numFmtId="14" fontId="0" fillId="33" borderId="14" xfId="0" applyNumberFormat="1" applyFont="1" applyFill="1" applyBorder="1"/>
    <xf numFmtId="164" fontId="0" fillId="33" borderId="15" xfId="28" applyNumberFormat="1" applyFont="1" applyFill="1" applyBorder="1"/>
    <xf numFmtId="0" fontId="0" fillId="33" borderId="17" xfId="0" applyFont="1" applyFill="1" applyBorder="1"/>
    <xf numFmtId="0" fontId="0" fillId="0" borderId="17" xfId="0" applyFont="1" applyBorder="1"/>
    <xf numFmtId="0" fontId="20" fillId="34" borderId="17" xfId="0" applyFont="1" applyFill="1" applyBorder="1" applyAlignment="1">
      <alignment horizontal="center" vertical="center" wrapText="1"/>
    </xf>
    <xf numFmtId="14" fontId="0" fillId="33" borderId="17" xfId="0" applyNumberFormat="1" applyFont="1" applyFill="1" applyBorder="1"/>
    <xf numFmtId="164" fontId="0" fillId="33" borderId="17" xfId="28" applyNumberFormat="1" applyFont="1" applyFill="1" applyBorder="1"/>
    <xf numFmtId="14" fontId="0" fillId="0" borderId="17" xfId="0" applyNumberFormat="1" applyFont="1" applyBorder="1"/>
    <xf numFmtId="164" fontId="0" fillId="0" borderId="17" xfId="28" applyNumberFormat="1" applyFont="1" applyBorder="1"/>
    <xf numFmtId="164" fontId="0" fillId="0" borderId="0" xfId="0" applyNumberFormat="1"/>
    <xf numFmtId="1" fontId="0" fillId="33" borderId="11" xfId="28" applyNumberFormat="1" applyFont="1" applyFill="1" applyBorder="1"/>
    <xf numFmtId="1" fontId="0" fillId="0" borderId="13" xfId="28" applyNumberFormat="1" applyFont="1" applyBorder="1"/>
    <xf numFmtId="1" fontId="0" fillId="33" borderId="13" xfId="28" applyNumberFormat="1" applyFont="1" applyFill="1" applyBorder="1"/>
    <xf numFmtId="1" fontId="0" fillId="33" borderId="15" xfId="28" applyNumberFormat="1" applyFont="1" applyFill="1" applyBorder="1"/>
    <xf numFmtId="0" fontId="20" fillId="34" borderId="16" xfId="0" applyFont="1" applyFill="1" applyBorder="1" applyAlignment="1">
      <alignment horizontal="center" vertical="center" wrapText="1"/>
    </xf>
    <xf numFmtId="0" fontId="20" fillId="34" borderId="17" xfId="0" applyFont="1" applyFill="1" applyBorder="1" applyAlignment="1">
      <alignment horizontal="center" vertical="center"/>
    </xf>
    <xf numFmtId="0" fontId="18" fillId="33" borderId="16" xfId="0" applyFont="1" applyFill="1" applyBorder="1"/>
    <xf numFmtId="0" fontId="0" fillId="33" borderId="17" xfId="0" applyFont="1" applyFill="1" applyBorder="1" applyAlignment="1">
      <alignment horizontal="center"/>
    </xf>
    <xf numFmtId="0" fontId="18" fillId="0" borderId="16" xfId="0" applyFont="1" applyBorder="1"/>
    <xf numFmtId="0" fontId="0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6">
    <dxf>
      <font>
        <b/>
        <strike val="0"/>
        <outline val="0"/>
        <shadow val="0"/>
        <u val="none"/>
        <vertAlign val="baseline"/>
        <sz val="16"/>
        <color theme="1"/>
        <name val="Trebuchet MS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</dxf>
    <dxf>
      <numFmt numFmtId="165" formatCode="m/d/yyyy"/>
    </dxf>
    <dxf>
      <font>
        <b/>
        <strike val="0"/>
        <outline val="0"/>
        <shadow val="0"/>
        <u val="none"/>
        <vertAlign val="baseline"/>
        <sz val="14"/>
        <color theme="1"/>
        <name val="Trebuchet MS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Worldwide Gross vs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057491800558968"/>
          <c:y val="0.11718799113172784"/>
          <c:w val="0.70753599884293228"/>
          <c:h val="0.768738076618036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100 Data'!$G$1</c:f>
              <c:strCache>
                <c:ptCount val="1"/>
                <c:pt idx="0">
                  <c:v>Worldwide Gross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'Top 100 Data'!$B$2:$B$101</c:f>
              <c:numCache>
                <c:formatCode>General</c:formatCode>
                <c:ptCount val="100"/>
                <c:pt idx="0">
                  <c:v>149</c:v>
                </c:pt>
                <c:pt idx="1">
                  <c:v>124</c:v>
                </c:pt>
                <c:pt idx="2">
                  <c:v>137</c:v>
                </c:pt>
                <c:pt idx="3">
                  <c:v>143</c:v>
                </c:pt>
                <c:pt idx="4">
                  <c:v>141</c:v>
                </c:pt>
                <c:pt idx="5">
                  <c:v>134</c:v>
                </c:pt>
                <c:pt idx="6">
                  <c:v>128</c:v>
                </c:pt>
                <c:pt idx="7">
                  <c:v>102</c:v>
                </c:pt>
                <c:pt idx="8">
                  <c:v>129</c:v>
                </c:pt>
                <c:pt idx="9">
                  <c:v>118</c:v>
                </c:pt>
                <c:pt idx="10">
                  <c:v>136</c:v>
                </c:pt>
                <c:pt idx="11">
                  <c:v>130</c:v>
                </c:pt>
                <c:pt idx="12">
                  <c:v>91</c:v>
                </c:pt>
                <c:pt idx="13">
                  <c:v>143</c:v>
                </c:pt>
                <c:pt idx="14">
                  <c:v>147</c:v>
                </c:pt>
                <c:pt idx="15">
                  <c:v>154</c:v>
                </c:pt>
                <c:pt idx="16">
                  <c:v>123</c:v>
                </c:pt>
                <c:pt idx="17">
                  <c:v>143</c:v>
                </c:pt>
                <c:pt idx="18">
                  <c:v>165</c:v>
                </c:pt>
                <c:pt idx="19">
                  <c:v>164</c:v>
                </c:pt>
                <c:pt idx="20">
                  <c:v>103</c:v>
                </c:pt>
                <c:pt idx="21">
                  <c:v>133</c:v>
                </c:pt>
                <c:pt idx="22">
                  <c:v>136</c:v>
                </c:pt>
                <c:pt idx="23">
                  <c:v>89</c:v>
                </c:pt>
                <c:pt idx="24">
                  <c:v>99</c:v>
                </c:pt>
                <c:pt idx="25">
                  <c:v>108</c:v>
                </c:pt>
                <c:pt idx="26">
                  <c:v>97</c:v>
                </c:pt>
                <c:pt idx="27">
                  <c:v>108</c:v>
                </c:pt>
                <c:pt idx="28">
                  <c:v>169</c:v>
                </c:pt>
                <c:pt idx="29">
                  <c:v>98</c:v>
                </c:pt>
                <c:pt idx="30">
                  <c:v>119</c:v>
                </c:pt>
                <c:pt idx="31">
                  <c:v>106</c:v>
                </c:pt>
                <c:pt idx="32">
                  <c:v>161</c:v>
                </c:pt>
                <c:pt idx="33">
                  <c:v>144</c:v>
                </c:pt>
                <c:pt idx="34">
                  <c:v>134</c:v>
                </c:pt>
                <c:pt idx="35">
                  <c:v>87</c:v>
                </c:pt>
                <c:pt idx="36">
                  <c:v>133</c:v>
                </c:pt>
                <c:pt idx="37">
                  <c:v>88</c:v>
                </c:pt>
                <c:pt idx="38">
                  <c:v>148</c:v>
                </c:pt>
                <c:pt idx="39">
                  <c:v>151</c:v>
                </c:pt>
                <c:pt idx="40">
                  <c:v>146</c:v>
                </c:pt>
                <c:pt idx="41">
                  <c:v>95</c:v>
                </c:pt>
                <c:pt idx="42">
                  <c:v>112</c:v>
                </c:pt>
                <c:pt idx="43">
                  <c:v>130</c:v>
                </c:pt>
                <c:pt idx="44">
                  <c:v>148</c:v>
                </c:pt>
                <c:pt idx="45">
                  <c:v>141</c:v>
                </c:pt>
                <c:pt idx="46">
                  <c:v>132</c:v>
                </c:pt>
                <c:pt idx="47">
                  <c:v>108</c:v>
                </c:pt>
                <c:pt idx="48">
                  <c:v>98</c:v>
                </c:pt>
                <c:pt idx="49">
                  <c:v>105</c:v>
                </c:pt>
                <c:pt idx="50">
                  <c:v>129</c:v>
                </c:pt>
                <c:pt idx="51">
                  <c:v>119</c:v>
                </c:pt>
                <c:pt idx="52">
                  <c:v>121</c:v>
                </c:pt>
                <c:pt idx="53">
                  <c:v>123</c:v>
                </c:pt>
                <c:pt idx="54">
                  <c:v>97</c:v>
                </c:pt>
                <c:pt idx="55">
                  <c:v>136</c:v>
                </c:pt>
                <c:pt idx="56">
                  <c:v>93</c:v>
                </c:pt>
                <c:pt idx="57">
                  <c:v>132</c:v>
                </c:pt>
                <c:pt idx="58">
                  <c:v>93</c:v>
                </c:pt>
                <c:pt idx="59">
                  <c:v>123</c:v>
                </c:pt>
                <c:pt idx="60">
                  <c:v>104</c:v>
                </c:pt>
                <c:pt idx="61">
                  <c:v>136</c:v>
                </c:pt>
                <c:pt idx="62">
                  <c:v>130</c:v>
                </c:pt>
                <c:pt idx="63">
                  <c:v>142</c:v>
                </c:pt>
                <c:pt idx="64">
                  <c:v>124</c:v>
                </c:pt>
                <c:pt idx="65">
                  <c:v>135</c:v>
                </c:pt>
                <c:pt idx="66">
                  <c:v>91</c:v>
                </c:pt>
                <c:pt idx="67">
                  <c:v>142</c:v>
                </c:pt>
                <c:pt idx="68">
                  <c:v>115</c:v>
                </c:pt>
                <c:pt idx="69">
                  <c:v>143</c:v>
                </c:pt>
                <c:pt idx="70">
                  <c:v>169</c:v>
                </c:pt>
                <c:pt idx="71">
                  <c:v>90</c:v>
                </c:pt>
                <c:pt idx="72">
                  <c:v>120</c:v>
                </c:pt>
                <c:pt idx="73">
                  <c:v>144</c:v>
                </c:pt>
                <c:pt idx="74">
                  <c:v>106</c:v>
                </c:pt>
                <c:pt idx="75">
                  <c:v>134</c:v>
                </c:pt>
                <c:pt idx="76">
                  <c:v>102</c:v>
                </c:pt>
                <c:pt idx="77">
                  <c:v>137</c:v>
                </c:pt>
                <c:pt idx="78">
                  <c:v>112</c:v>
                </c:pt>
                <c:pt idx="79">
                  <c:v>107</c:v>
                </c:pt>
                <c:pt idx="80">
                  <c:v>108</c:v>
                </c:pt>
                <c:pt idx="81">
                  <c:v>130</c:v>
                </c:pt>
                <c:pt idx="82">
                  <c:v>118</c:v>
                </c:pt>
                <c:pt idx="83">
                  <c:v>124</c:v>
                </c:pt>
                <c:pt idx="84">
                  <c:v>127</c:v>
                </c:pt>
                <c:pt idx="85">
                  <c:v>128</c:v>
                </c:pt>
                <c:pt idx="86">
                  <c:v>137</c:v>
                </c:pt>
                <c:pt idx="87">
                  <c:v>102</c:v>
                </c:pt>
                <c:pt idx="88">
                  <c:v>154</c:v>
                </c:pt>
                <c:pt idx="89">
                  <c:v>100</c:v>
                </c:pt>
                <c:pt idx="90">
                  <c:v>102</c:v>
                </c:pt>
                <c:pt idx="91">
                  <c:v>140</c:v>
                </c:pt>
                <c:pt idx="92">
                  <c:v>98</c:v>
                </c:pt>
                <c:pt idx="93">
                  <c:v>125</c:v>
                </c:pt>
                <c:pt idx="94">
                  <c:v>103</c:v>
                </c:pt>
                <c:pt idx="95">
                  <c:v>118</c:v>
                </c:pt>
                <c:pt idx="96">
                  <c:v>106</c:v>
                </c:pt>
                <c:pt idx="97">
                  <c:v>106</c:v>
                </c:pt>
                <c:pt idx="98">
                  <c:v>90</c:v>
                </c:pt>
                <c:pt idx="99">
                  <c:v>93</c:v>
                </c:pt>
              </c:numCache>
            </c:numRef>
          </c:xVal>
          <c:yVal>
            <c:numRef>
              <c:f>'Top 100 Data'!$G$2:$G$101</c:f>
              <c:numCache>
                <c:formatCode>_("$"* #,##0_);_("$"* \(#,##0\);_("$"* "-"??_);_(@_)</c:formatCode>
                <c:ptCount val="100"/>
                <c:pt idx="0">
                  <c:v>2048134200</c:v>
                </c:pt>
                <c:pt idx="1">
                  <c:v>1648854864</c:v>
                </c:pt>
                <c:pt idx="2">
                  <c:v>1518722794</c:v>
                </c:pt>
                <c:pt idx="3">
                  <c:v>1517935897</c:v>
                </c:pt>
                <c:pt idx="4">
                  <c:v>1403013963</c:v>
                </c:pt>
                <c:pt idx="5">
                  <c:v>1348258224</c:v>
                </c:pt>
                <c:pt idx="6">
                  <c:v>1305772799</c:v>
                </c:pt>
                <c:pt idx="7">
                  <c:v>1272469910</c:v>
                </c:pt>
                <c:pt idx="8">
                  <c:v>1259199706</c:v>
                </c:pt>
                <c:pt idx="9">
                  <c:v>1242520711</c:v>
                </c:pt>
                <c:pt idx="10">
                  <c:v>1234846267</c:v>
                </c:pt>
                <c:pt idx="11">
                  <c:v>1215392272</c:v>
                </c:pt>
                <c:pt idx="12">
                  <c:v>1160336173</c:v>
                </c:pt>
                <c:pt idx="13">
                  <c:v>1146894640</c:v>
                </c:pt>
                <c:pt idx="14">
                  <c:v>1140069413</c:v>
                </c:pt>
                <c:pt idx="15">
                  <c:v>1123790543</c:v>
                </c:pt>
                <c:pt idx="16">
                  <c:v>1123061550</c:v>
                </c:pt>
                <c:pt idx="17">
                  <c:v>1110526981</c:v>
                </c:pt>
                <c:pt idx="18">
                  <c:v>1104039076</c:v>
                </c:pt>
                <c:pt idx="19">
                  <c:v>1084439099</c:v>
                </c:pt>
                <c:pt idx="20">
                  <c:v>1068879522</c:v>
                </c:pt>
                <c:pt idx="21">
                  <c:v>1049102856</c:v>
                </c:pt>
                <c:pt idx="22">
                  <c:v>1045663875</c:v>
                </c:pt>
                <c:pt idx="23">
                  <c:v>1034727750</c:v>
                </c:pt>
                <c:pt idx="24">
                  <c:v>1025491110</c:v>
                </c:pt>
                <c:pt idx="25">
                  <c:v>1025491110</c:v>
                </c:pt>
                <c:pt idx="26">
                  <c:v>1021215193</c:v>
                </c:pt>
                <c:pt idx="27">
                  <c:v>1019429616</c:v>
                </c:pt>
                <c:pt idx="28">
                  <c:v>1017003568</c:v>
                </c:pt>
                <c:pt idx="29">
                  <c:v>975216835</c:v>
                </c:pt>
                <c:pt idx="30">
                  <c:v>964496193</c:v>
                </c:pt>
                <c:pt idx="31">
                  <c:v>962854547</c:v>
                </c:pt>
                <c:pt idx="32">
                  <c:v>960366855</c:v>
                </c:pt>
                <c:pt idx="33">
                  <c:v>945577621</c:v>
                </c:pt>
                <c:pt idx="34">
                  <c:v>894985342</c:v>
                </c:pt>
                <c:pt idx="35">
                  <c:v>886750534</c:v>
                </c:pt>
                <c:pt idx="36">
                  <c:v>880166350</c:v>
                </c:pt>
                <c:pt idx="37">
                  <c:v>879765137</c:v>
                </c:pt>
                <c:pt idx="38">
                  <c:v>879620923</c:v>
                </c:pt>
                <c:pt idx="39">
                  <c:v>867500281</c:v>
                </c:pt>
                <c:pt idx="40">
                  <c:v>864868047</c:v>
                </c:pt>
                <c:pt idx="41">
                  <c:v>854235992</c:v>
                </c:pt>
                <c:pt idx="42">
                  <c:v>853628605</c:v>
                </c:pt>
                <c:pt idx="43">
                  <c:v>846980024</c:v>
                </c:pt>
                <c:pt idx="44">
                  <c:v>835524642</c:v>
                </c:pt>
                <c:pt idx="45">
                  <c:v>821133378</c:v>
                </c:pt>
                <c:pt idx="46">
                  <c:v>802402853</c:v>
                </c:pt>
                <c:pt idx="47">
                  <c:v>801025593</c:v>
                </c:pt>
                <c:pt idx="48">
                  <c:v>798008101</c:v>
                </c:pt>
                <c:pt idx="49">
                  <c:v>798008101</c:v>
                </c:pt>
                <c:pt idx="50">
                  <c:v>788241137</c:v>
                </c:pt>
                <c:pt idx="51">
                  <c:v>786680557</c:v>
                </c:pt>
                <c:pt idx="52">
                  <c:v>770867516</c:v>
                </c:pt>
                <c:pt idx="53">
                  <c:v>766575131</c:v>
                </c:pt>
                <c:pt idx="54">
                  <c:v>758536735</c:v>
                </c:pt>
                <c:pt idx="55">
                  <c:v>757890267</c:v>
                </c:pt>
                <c:pt idx="56">
                  <c:v>756244673</c:v>
                </c:pt>
                <c:pt idx="57">
                  <c:v>747862775</c:v>
                </c:pt>
                <c:pt idx="58">
                  <c:v>746921271</c:v>
                </c:pt>
                <c:pt idx="59">
                  <c:v>746059887</c:v>
                </c:pt>
                <c:pt idx="60">
                  <c:v>743588329</c:v>
                </c:pt>
                <c:pt idx="61">
                  <c:v>714401889</c:v>
                </c:pt>
                <c:pt idx="62">
                  <c:v>710644566</c:v>
                </c:pt>
                <c:pt idx="63">
                  <c:v>708996336</c:v>
                </c:pt>
                <c:pt idx="64">
                  <c:v>706102828</c:v>
                </c:pt>
                <c:pt idx="65">
                  <c:v>697457969</c:v>
                </c:pt>
                <c:pt idx="66">
                  <c:v>693698673</c:v>
                </c:pt>
                <c:pt idx="67">
                  <c:v>677923379</c:v>
                </c:pt>
                <c:pt idx="68">
                  <c:v>676404566</c:v>
                </c:pt>
                <c:pt idx="69">
                  <c:v>667999518</c:v>
                </c:pt>
                <c:pt idx="70">
                  <c:v>666379375</c:v>
                </c:pt>
                <c:pt idx="71">
                  <c:v>664837547</c:v>
                </c:pt>
                <c:pt idx="72">
                  <c:v>655945209</c:v>
                </c:pt>
                <c:pt idx="73">
                  <c:v>655271443</c:v>
                </c:pt>
                <c:pt idx="74">
                  <c:v>654213485</c:v>
                </c:pt>
                <c:pt idx="75">
                  <c:v>652220086</c:v>
                </c:pt>
                <c:pt idx="76">
                  <c:v>652127828</c:v>
                </c:pt>
                <c:pt idx="77">
                  <c:v>648986787</c:v>
                </c:pt>
                <c:pt idx="78">
                  <c:v>644602516</c:v>
                </c:pt>
                <c:pt idx="79">
                  <c:v>637517365</c:v>
                </c:pt>
                <c:pt idx="80">
                  <c:v>634454789</c:v>
                </c:pt>
                <c:pt idx="81">
                  <c:v>630163454</c:v>
                </c:pt>
                <c:pt idx="82">
                  <c:v>623144660</c:v>
                </c:pt>
                <c:pt idx="83">
                  <c:v>621156389</c:v>
                </c:pt>
                <c:pt idx="84">
                  <c:v>620912003</c:v>
                </c:pt>
                <c:pt idx="85">
                  <c:v>619234314</c:v>
                </c:pt>
                <c:pt idx="86">
                  <c:v>615461394</c:v>
                </c:pt>
                <c:pt idx="87">
                  <c:v>614586270</c:v>
                </c:pt>
                <c:pt idx="88">
                  <c:v>602893340</c:v>
                </c:pt>
                <c:pt idx="89">
                  <c:v>586477240</c:v>
                </c:pt>
                <c:pt idx="90">
                  <c:v>586464305</c:v>
                </c:pt>
                <c:pt idx="91">
                  <c:v>579290136</c:v>
                </c:pt>
                <c:pt idx="92">
                  <c:v>573068425</c:v>
                </c:pt>
                <c:pt idx="93">
                  <c:v>570998101</c:v>
                </c:pt>
                <c:pt idx="94">
                  <c:v>563749323</c:v>
                </c:pt>
                <c:pt idx="95">
                  <c:v>561072059</c:v>
                </c:pt>
                <c:pt idx="96">
                  <c:v>560155383</c:v>
                </c:pt>
                <c:pt idx="97">
                  <c:v>556016627</c:v>
                </c:pt>
                <c:pt idx="98">
                  <c:v>554987477</c:v>
                </c:pt>
                <c:pt idx="99">
                  <c:v>554606532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4-4228-BE26-E2861A9F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64944"/>
        <c:axId val="415565776"/>
      </c:scatterChart>
      <c:valAx>
        <c:axId val="415564944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65776"/>
        <c:crosses val="autoZero"/>
        <c:crossBetween val="midCat"/>
      </c:valAx>
      <c:valAx>
        <c:axId val="415565776"/>
        <c:scaling>
          <c:orientation val="minMax"/>
          <c:min val="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Worldwide Gross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6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Top Grossing Movies by Genre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'Genre Count'!$B$1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9DD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2144-4735-A871-308CBE6F131B}"/>
              </c:ext>
            </c:extLst>
          </c:dPt>
          <c:dPt>
            <c:idx val="1"/>
            <c:invertIfNegative val="0"/>
            <c:bubble3D val="0"/>
            <c:spPr>
              <a:solidFill>
                <a:srgbClr val="10CF9B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144-4735-A871-308CBE6F131B}"/>
              </c:ext>
            </c:extLst>
          </c:dPt>
          <c:dPt>
            <c:idx val="2"/>
            <c:invertIfNegative val="0"/>
            <c:bubble3D val="0"/>
            <c:spPr>
              <a:solidFill>
                <a:srgbClr val="A5C24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2144-4735-A871-308CBE6F13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44-4735-A871-308CBE6F13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44-4735-A871-308CBE6F13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44-4735-A871-308CBE6F13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144-4735-A871-308CBE6F13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44-4735-A871-308CBE6F13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144-4735-A871-308CBE6F131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44-4735-A871-308CBE6F131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144-4735-A871-308CBE6F131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44-4735-A871-308CBE6F131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144-4735-A871-308CBE6F131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44-4735-A871-308CBE6F131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144-4735-A871-308CBE6F131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144-4735-A871-308CBE6F131B}"/>
              </c:ext>
            </c:extLst>
          </c:dPt>
          <c:cat>
            <c:strRef>
              <c:f>'Genre Count'!$A$2:$A$17</c:f>
              <c:strCache>
                <c:ptCount val="16"/>
                <c:pt idx="0">
                  <c:v>Action</c:v>
                </c:pt>
                <c:pt idx="1">
                  <c:v>Adventure</c:v>
                </c:pt>
                <c:pt idx="2">
                  <c:v>Sci-Fi</c:v>
                </c:pt>
                <c:pt idx="3">
                  <c:v>Crime</c:v>
                </c:pt>
                <c:pt idx="4">
                  <c:v>Thiller</c:v>
                </c:pt>
                <c:pt idx="5">
                  <c:v>Animation</c:v>
                </c:pt>
                <c:pt idx="6">
                  <c:v>Comedy</c:v>
                </c:pt>
                <c:pt idx="7">
                  <c:v>Family</c:v>
                </c:pt>
                <c:pt idx="8">
                  <c:v>Fantasy</c:v>
                </c:pt>
                <c:pt idx="9">
                  <c:v>Musical</c:v>
                </c:pt>
                <c:pt idx="10">
                  <c:v>Drama</c:v>
                </c:pt>
                <c:pt idx="11">
                  <c:v>Biography</c:v>
                </c:pt>
                <c:pt idx="12">
                  <c:v>Musical</c:v>
                </c:pt>
                <c:pt idx="13">
                  <c:v>Horror</c:v>
                </c:pt>
                <c:pt idx="14">
                  <c:v>Mystery</c:v>
                </c:pt>
                <c:pt idx="15">
                  <c:v>Romance</c:v>
                </c:pt>
              </c:strCache>
            </c:strRef>
          </c:cat>
          <c:val>
            <c:numRef>
              <c:f>'Genre Count'!$B$2:$B$17</c:f>
              <c:numCache>
                <c:formatCode>General</c:formatCode>
                <c:ptCount val="16"/>
                <c:pt idx="0">
                  <c:v>59</c:v>
                </c:pt>
                <c:pt idx="1">
                  <c:v>86</c:v>
                </c:pt>
                <c:pt idx="2">
                  <c:v>21</c:v>
                </c:pt>
                <c:pt idx="3">
                  <c:v>3</c:v>
                </c:pt>
                <c:pt idx="4">
                  <c:v>10</c:v>
                </c:pt>
                <c:pt idx="5">
                  <c:v>27</c:v>
                </c:pt>
                <c:pt idx="6">
                  <c:v>31</c:v>
                </c:pt>
                <c:pt idx="7">
                  <c:v>10</c:v>
                </c:pt>
                <c:pt idx="8">
                  <c:v>21</c:v>
                </c:pt>
                <c:pt idx="9">
                  <c:v>3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44-4735-A871-308CBE6F1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6913951"/>
        <c:axId val="1"/>
      </c:barChart>
      <c:catAx>
        <c:axId val="1186913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4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Genres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691395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E8E32AED-20FF-4DFD-BA18-D417298521DF}">
          <cx:tx>
            <cx:txData>
              <cx:f>_xlchart.v1.0</cx:f>
              <cx:v>Runtime (min)</cx:v>
            </cx:txData>
          </cx:tx>
          <cx:dataId val="0"/>
          <cx:layoutPr>
            <cx:binning intervalClosed="r" underflow="90" overflow="160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Runtime (minutes)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rebuchet MS" panose="020B0603020202020204"/>
                </a:rPr>
                <a:t>Runtime (minutes)</a:t>
              </a:r>
            </a:p>
          </cx:txPr>
        </cx:title>
        <cx:tickLabels/>
        <cx:numFmt formatCode="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rebuchet MS" panose="020B0603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rebuchet MS" panose="020B060302020202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latin typeface="+mn-lt"/>
              </a:defRPr>
            </a:pPr>
            <a:r>
              <a:rPr lang="en-US" sz="1800" b="0" i="0" baseline="0">
                <a:effectLst/>
                <a:latin typeface="+mn-lt"/>
              </a:rPr>
              <a:t>Action vs Non-Action Production Budget</a:t>
            </a:r>
            <a:endParaRPr lang="en-US" sz="1400">
              <a:effectLst/>
              <a:latin typeface="+mn-lt"/>
            </a:endParaRPr>
          </a:p>
        </cx:rich>
      </cx:tx>
    </cx:title>
    <cx:plotArea>
      <cx:plotAreaRegion>
        <cx:series layoutId="boxWhisker" uniqueId="{E333D638-5409-4949-9D78-5A89989C680F}">
          <cx:tx>
            <cx:txData>
              <cx:f>_xlchart.v1.5</cx:f>
              <cx:v>Production Budget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 w="15875">
              <a:solidFill>
                <a:srgbClr val="002060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latin typeface="+mn-lt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latin typeface="+mn-lt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_xlchart.v1.3</cx:f>
      </cx:numDim>
    </cx:data>
  </cx:chartData>
  <cx:chart>
    <cx:title pos="t" align="ctr" overlay="0">
      <cx:tx>
        <cx:txData>
          <cx:v>Action vs Non-Action Worldwide Gross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>
            <a:def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Action vs Non-Action Worldwide Gross</a:t>
          </a:r>
        </a:p>
      </cx:txPr>
    </cx:title>
    <cx:plotArea>
      <cx:plotAreaRegion>
        <cx:series layoutId="boxWhisker" uniqueId="{E556E936-DE52-4AC7-8921-D4BE4DEE94C9}">
          <cx:tx>
            <cx:txData>
              <cx:f>_xlchart.v1.2</cx:f>
              <cx:v>Worldwide Gross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 w="15875">
              <a:solidFill>
                <a:srgbClr val="002060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latin typeface="+mn-lt"/>
              </a:defRPr>
            </a:pPr>
            <a:r>
              <a:rPr lang="en-US" sz="1800" b="0" i="0" baseline="0">
                <a:effectLst/>
                <a:latin typeface="+mn-lt"/>
              </a:rPr>
              <a:t>Adventure vs Non-Adventure Production Budget</a:t>
            </a:r>
            <a:endParaRPr lang="en-US" sz="1400">
              <a:effectLst/>
              <a:latin typeface="+mn-lt"/>
            </a:endParaRPr>
          </a:p>
        </cx:rich>
      </cx:tx>
    </cx:title>
    <cx:plotArea>
      <cx:plotAreaRegion>
        <cx:series layoutId="boxWhisker" uniqueId="{E333D638-5409-4949-9D78-5A89989C680F}">
          <cx:tx>
            <cx:txData>
              <cx:f>_xlchart.v1.11</cx:f>
              <cx:v>Production Budget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 w="15875">
              <a:solidFill>
                <a:srgbClr val="002060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latin typeface="+mn-lt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latin typeface="+mn-lt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800" b="0" i="0" u="none" strike="noStrike" baseline="0">
                <a:effectLst/>
              </a:rPr>
              <a:t>Adventure vs Non-Adventure </a:t>
            </a: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rPr>
              <a:t> Worldwide Gross</a:t>
            </a:r>
          </a:p>
        </cx:rich>
      </cx:tx>
    </cx:title>
    <cx:plotArea>
      <cx:plotAreaRegion>
        <cx:series layoutId="boxWhisker" uniqueId="{E556E936-DE52-4AC7-8921-D4BE4DEE94C9}">
          <cx:tx>
            <cx:txData>
              <cx:f>_xlchart.v1.8</cx:f>
              <cx:v>Worldwide Gross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 w="15875">
              <a:solidFill>
                <a:srgbClr val="002060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_xlchart.v1.15</cx:f>
      </cx:numDim>
    </cx:data>
  </cx:chartData>
  <cx:chart>
    <cx:title pos="t" align="ctr" overlay="0">
      <cx:tx>
        <cx:txData>
          <cx:v>Return on Investment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rebuchet MS" panose="020B0603020202020204"/>
            </a:rPr>
            <a:t>Return on Investment</a:t>
          </a:r>
        </a:p>
      </cx:txPr>
    </cx:title>
    <cx:plotArea>
      <cx:plotAreaRegion>
        <cx:series layoutId="boxWhisker" uniqueId="{816188CE-BCF8-453C-BD25-BC2B5915AEEE}">
          <cx:tx>
            <cx:txData>
              <cx:f>_xlchart.v1.14</cx:f>
              <cx:v>Return on Investment</cx:v>
            </cx:txData>
          </cx:tx>
          <cx:spPr>
            <a:solidFill>
              <a:schemeClr val="accent5"/>
            </a:solidFill>
            <a:ln w="38100">
              <a:solidFill>
                <a:srgbClr val="002060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_xlchart.v1.18</cx:f>
      </cx:numDim>
    </cx:data>
  </cx:chartData>
  <cx:chart>
    <cx:title pos="t" align="ctr" overlay="0">
      <cx:tx>
        <cx:txData>
          <cx:v>Production Budget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rebuchet MS" panose="020B0603020202020204"/>
            </a:rPr>
            <a:t>Production Budget</a:t>
          </a:r>
        </a:p>
      </cx:txPr>
    </cx:title>
    <cx:plotArea>
      <cx:plotAreaRegion>
        <cx:series layoutId="boxWhisker" uniqueId="{816188CE-BCF8-453C-BD25-BC2B5915AEEE}">
          <cx:tx>
            <cx:txData>
              <cx:f>_xlchart.v1.17</cx:f>
              <cx:v>Production Budget</cx:v>
            </cx:txData>
          </cx:tx>
          <cx:spPr>
            <a:solidFill>
              <a:schemeClr val="accent5"/>
            </a:solidFill>
            <a:ln w="38100">
              <a:solidFill>
                <a:srgbClr val="002060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100010</xdr:rowOff>
    </xdr:from>
    <xdr:to>
      <xdr:col>8</xdr:col>
      <xdr:colOff>657225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707D8-14CD-06E4-9B45-ED352933D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0</xdr:row>
      <xdr:rowOff>147636</xdr:rowOff>
    </xdr:from>
    <xdr:to>
      <xdr:col>19</xdr:col>
      <xdr:colOff>66675</xdr:colOff>
      <xdr:row>19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775BD93-A394-E838-9E76-ED4B04E51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0" y="147636"/>
              <a:ext cx="5578475" cy="37226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231775</xdr:colOff>
      <xdr:row>0</xdr:row>
      <xdr:rowOff>0</xdr:rowOff>
    </xdr:from>
    <xdr:to>
      <xdr:col>15</xdr:col>
      <xdr:colOff>111125</xdr:colOff>
      <xdr:row>32</xdr:row>
      <xdr:rowOff>38100</xdr:rowOff>
    </xdr:to>
    <xdr:graphicFrame macro="">
      <xdr:nvGraphicFramePr>
        <xdr:cNvPr id="2104" name="Chart 1">
          <a:extLst>
            <a:ext uri="{FF2B5EF4-FFF2-40B4-BE49-F238E27FC236}">
              <a16:creationId xmlns:a16="http://schemas.microsoft.com/office/drawing/2014/main" id="{75D5A463-C8D8-BB93-0BBF-6953C451F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28574</xdr:rowOff>
    </xdr:from>
    <xdr:to>
      <xdr:col>8</xdr:col>
      <xdr:colOff>390525</xdr:colOff>
      <xdr:row>21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185C8E-1D10-5477-ED05-BD27CC8A71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574"/>
              <a:ext cx="9229725" cy="440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695325</xdr:colOff>
      <xdr:row>0</xdr:row>
      <xdr:rowOff>0</xdr:rowOff>
    </xdr:from>
    <xdr:to>
      <xdr:col>17</xdr:col>
      <xdr:colOff>280988</xdr:colOff>
      <xdr:row>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80F2B5F-AC83-48A0-AD82-7935F6217F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4525" y="0"/>
              <a:ext cx="8170863" cy="440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28574</xdr:rowOff>
    </xdr:from>
    <xdr:to>
      <xdr:col>8</xdr:col>
      <xdr:colOff>395288</xdr:colOff>
      <xdr:row>21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59FAD2-DBDB-44F9-942D-B5BDE7BFD2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574"/>
              <a:ext cx="8193088" cy="440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700088</xdr:colOff>
      <xdr:row>0</xdr:row>
      <xdr:rowOff>0</xdr:rowOff>
    </xdr:from>
    <xdr:to>
      <xdr:col>17</xdr:col>
      <xdr:colOff>285751</xdr:colOff>
      <xdr:row>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76BB52C-C0F6-472C-957A-2579B25B2A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7888" y="0"/>
              <a:ext cx="8170863" cy="440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519111</xdr:rowOff>
    </xdr:from>
    <xdr:to>
      <xdr:col>17</xdr:col>
      <xdr:colOff>47625</xdr:colOff>
      <xdr:row>21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78AB185-FD65-0129-8BCE-122C99E402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1300" y="722311"/>
              <a:ext cx="6969125" cy="4024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23</xdr:row>
      <xdr:rowOff>0</xdr:rowOff>
    </xdr:from>
    <xdr:to>
      <xdr:col>17</xdr:col>
      <xdr:colOff>428625</xdr:colOff>
      <xdr:row>42</xdr:row>
      <xdr:rowOff>138113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F57DAB9-64C7-4EF7-A9B7-6E2FA2A376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9600" y="5029200"/>
              <a:ext cx="6981825" cy="3998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101" totalsRowShown="0" headerRowDxfId="25" dataDxfId="24">
  <autoFilter ref="A1:Y101" xr:uid="{00000000-0009-0000-0100-000001000000}"/>
  <sortState xmlns:xlrd2="http://schemas.microsoft.com/office/spreadsheetml/2017/richdata2" ref="A2:Y101">
    <sortCondition descending="1" ref="G1:G101"/>
  </sortState>
  <tableColumns count="25">
    <tableColumn id="1" xr3:uid="{00000000-0010-0000-0000-000001000000}" name="Movie" dataDxfId="23"/>
    <tableColumn id="2" xr3:uid="{00000000-0010-0000-0000-000002000000}" name="Runtime (min)"/>
    <tableColumn id="3" xr3:uid="{00000000-0010-0000-0000-000003000000}" name="Genres"/>
    <tableColumn id="4" xr3:uid="{00000000-0010-0000-0000-000004000000}" name="Release Date" dataDxfId="22"/>
    <tableColumn id="5" xr3:uid="{00000000-0010-0000-0000-000005000000}" name="Production Budget" dataDxfId="21" dataCellStyle="Currency"/>
    <tableColumn id="6" xr3:uid="{00000000-0010-0000-0000-000006000000}" name="Domestic Gross" dataDxfId="20" dataCellStyle="Currency"/>
    <tableColumn id="7" xr3:uid="{00000000-0010-0000-0000-000007000000}" name="Worldwide Gross" dataDxfId="19" dataCellStyle="Currency"/>
    <tableColumn id="8" xr3:uid="{00000000-0010-0000-0000-000008000000}" name="Return on Investment" dataDxfId="18" dataCellStyle="Currency"/>
    <tableColumn id="9" xr3:uid="{00000000-0010-0000-0000-000009000000}" name="Action" dataDxfId="17"/>
    <tableColumn id="10" xr3:uid="{00000000-0010-0000-0000-00000A000000}" name="Adventure" dataDxfId="16"/>
    <tableColumn id="11" xr3:uid="{00000000-0010-0000-0000-00000B000000}" name="Sci-Fi" dataDxfId="15"/>
    <tableColumn id="12" xr3:uid="{00000000-0010-0000-0000-00000C000000}" name="Crime" dataDxfId="14"/>
    <tableColumn id="13" xr3:uid="{00000000-0010-0000-0000-00000D000000}" name="Thriller" dataDxfId="13"/>
    <tableColumn id="14" xr3:uid="{00000000-0010-0000-0000-00000E000000}" name="Animation" dataDxfId="12"/>
    <tableColumn id="15" xr3:uid="{00000000-0010-0000-0000-00000F000000}" name="Comedy" dataDxfId="11"/>
    <tableColumn id="16" xr3:uid="{00000000-0010-0000-0000-000010000000}" name="Family" dataDxfId="10"/>
    <tableColumn id="17" xr3:uid="{00000000-0010-0000-0000-000011000000}" name="Fantasy" dataDxfId="9"/>
    <tableColumn id="18" xr3:uid="{00000000-0010-0000-0000-000012000000}" name="Musical" dataDxfId="8"/>
    <tableColumn id="19" xr3:uid="{00000000-0010-0000-0000-000013000000}" name="Drama" dataDxfId="7"/>
    <tableColumn id="20" xr3:uid="{00000000-0010-0000-0000-000014000000}" name="Biography" dataDxfId="6"/>
    <tableColumn id="21" xr3:uid="{00000000-0010-0000-0000-000015000000}" name="Music" dataDxfId="5"/>
    <tableColumn id="22" xr3:uid="{00000000-0010-0000-0000-000016000000}" name="Horror" dataDxfId="4"/>
    <tableColumn id="23" xr3:uid="{00000000-0010-0000-0000-000017000000}" name="Mystery" dataDxfId="3"/>
    <tableColumn id="24" xr3:uid="{00000000-0010-0000-0000-000018000000}" name="Romance" dataDxfId="2"/>
    <tableColumn id="25" xr3:uid="{00000000-0010-0000-0000-000019000000}" name="Action and Adventure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17" totalsRowShown="0" headerRowDxfId="0">
  <autoFilter ref="A1:B17" xr:uid="{00000000-0009-0000-0100-000002000000}"/>
  <tableColumns count="2">
    <tableColumn id="1" xr3:uid="{00000000-0010-0000-0100-000001000000}" name="Genre"/>
    <tableColumn id="2" xr3:uid="{00000000-0010-0000-0100-000002000000}" name="Cou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0"/>
  <sheetViews>
    <sheetView tabSelected="1" workbookViewId="0">
      <pane ySplit="1" topLeftCell="A2" activePane="bottomLeft" state="frozen"/>
      <selection pane="bottomLeft" activeCell="D14" sqref="D14"/>
    </sheetView>
  </sheetViews>
  <sheetFormatPr baseColWidth="10" defaultColWidth="8.83203125" defaultRowHeight="16" x14ac:dyDescent="0.2"/>
  <cols>
    <col min="1" max="1" width="49.83203125" customWidth="1"/>
    <col min="2" max="2" width="19.83203125" customWidth="1"/>
    <col min="3" max="3" width="31.33203125" customWidth="1"/>
    <col min="4" max="4" width="18" customWidth="1"/>
    <col min="5" max="5" width="17.1640625" customWidth="1"/>
    <col min="6" max="6" width="16.6640625" customWidth="1"/>
    <col min="7" max="7" width="18" customWidth="1"/>
    <col min="8" max="8" width="19" customWidth="1"/>
    <col min="9" max="9" width="11" style="4" customWidth="1"/>
    <col min="10" max="10" width="15.6640625" style="4" customWidth="1"/>
    <col min="11" max="11" width="9.33203125" style="4" customWidth="1"/>
    <col min="12" max="12" width="10" style="4" customWidth="1"/>
    <col min="13" max="13" width="11.6640625" style="4" customWidth="1"/>
    <col min="14" max="14" width="15.5" style="4" customWidth="1"/>
    <col min="15" max="15" width="12.6640625" style="4" customWidth="1"/>
    <col min="16" max="16" width="10.83203125" style="4" customWidth="1"/>
    <col min="17" max="18" width="12.1640625" style="4" customWidth="1"/>
    <col min="19" max="19" width="11" style="4" customWidth="1"/>
    <col min="20" max="20" width="15.1640625" style="4" customWidth="1"/>
    <col min="21" max="21" width="10.1640625" style="4" customWidth="1"/>
    <col min="22" max="22" width="11.1640625" style="4" customWidth="1"/>
    <col min="23" max="23" width="12.83203125" style="4" customWidth="1"/>
    <col min="24" max="24" width="14" style="4" customWidth="1"/>
    <col min="25" max="25" width="28.83203125" customWidth="1"/>
    <col min="26" max="256" width="10.6640625" customWidth="1"/>
  </cols>
  <sheetData>
    <row r="1" spans="1:25" s="5" customFormat="1" ht="44" x14ac:dyDescent="0.2">
      <c r="A1" s="5" t="s">
        <v>142</v>
      </c>
      <c r="B1" s="5" t="s">
        <v>143</v>
      </c>
      <c r="C1" s="5" t="s">
        <v>144</v>
      </c>
      <c r="D1" s="5" t="s">
        <v>145</v>
      </c>
      <c r="E1" s="5" t="s">
        <v>146</v>
      </c>
      <c r="F1" s="5" t="s">
        <v>147</v>
      </c>
      <c r="G1" s="5" t="s">
        <v>148</v>
      </c>
      <c r="H1" s="5" t="s">
        <v>149</v>
      </c>
      <c r="I1" s="6" t="s">
        <v>0</v>
      </c>
      <c r="J1" s="6" t="s">
        <v>1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 t="s">
        <v>13</v>
      </c>
      <c r="W1" s="6" t="s">
        <v>14</v>
      </c>
      <c r="X1" s="6" t="s">
        <v>15</v>
      </c>
      <c r="Y1" s="5" t="s">
        <v>151</v>
      </c>
    </row>
    <row r="2" spans="1:25" ht="18" x14ac:dyDescent="0.2">
      <c r="A2" s="2" t="s">
        <v>16</v>
      </c>
      <c r="B2">
        <v>149</v>
      </c>
      <c r="C2" t="s">
        <v>17</v>
      </c>
      <c r="D2" s="1">
        <v>43217</v>
      </c>
      <c r="E2" s="8">
        <v>300000000</v>
      </c>
      <c r="F2" s="8">
        <v>678815482</v>
      </c>
      <c r="G2" s="8">
        <v>2048134200</v>
      </c>
      <c r="H2" s="8">
        <v>1748134200</v>
      </c>
      <c r="I2" s="7" t="s">
        <v>0</v>
      </c>
      <c r="J2" s="7" t="s">
        <v>1</v>
      </c>
      <c r="K2" s="7" t="s">
        <v>150</v>
      </c>
      <c r="L2" s="7" t="s">
        <v>155</v>
      </c>
      <c r="M2" s="7" t="s">
        <v>155</v>
      </c>
      <c r="N2" s="7" t="s">
        <v>155</v>
      </c>
      <c r="O2" s="7" t="s">
        <v>155</v>
      </c>
      <c r="P2" s="7" t="s">
        <v>155</v>
      </c>
      <c r="Q2" s="7" t="s">
        <v>155</v>
      </c>
      <c r="R2" s="7" t="s">
        <v>155</v>
      </c>
      <c r="S2" s="7" t="s">
        <v>155</v>
      </c>
      <c r="T2" s="7" t="s">
        <v>155</v>
      </c>
      <c r="U2" s="7" t="s">
        <v>155</v>
      </c>
      <c r="V2" s="7" t="s">
        <v>155</v>
      </c>
      <c r="W2" s="7" t="s">
        <v>155</v>
      </c>
      <c r="X2" s="7" t="s">
        <v>155</v>
      </c>
      <c r="Y2" s="7" t="s">
        <v>150</v>
      </c>
    </row>
    <row r="3" spans="1:25" ht="18" x14ac:dyDescent="0.2">
      <c r="A3" s="2" t="s">
        <v>18</v>
      </c>
      <c r="B3">
        <v>124</v>
      </c>
      <c r="C3" t="s">
        <v>17</v>
      </c>
      <c r="D3" s="1">
        <v>42167</v>
      </c>
      <c r="E3" s="8">
        <v>215000000</v>
      </c>
      <c r="F3" s="8">
        <v>652270625</v>
      </c>
      <c r="G3" s="8">
        <v>1648854864</v>
      </c>
      <c r="H3" s="8">
        <v>1433854864</v>
      </c>
      <c r="I3" s="7" t="s">
        <v>0</v>
      </c>
      <c r="J3" s="7" t="s">
        <v>1</v>
      </c>
      <c r="K3" s="7" t="s">
        <v>150</v>
      </c>
      <c r="L3" s="7" t="s">
        <v>155</v>
      </c>
      <c r="M3" s="7" t="s">
        <v>155</v>
      </c>
      <c r="N3" s="7" t="s">
        <v>155</v>
      </c>
      <c r="O3" s="7" t="s">
        <v>155</v>
      </c>
      <c r="P3" s="7" t="s">
        <v>155</v>
      </c>
      <c r="Q3" s="7" t="s">
        <v>155</v>
      </c>
      <c r="R3" s="7" t="s">
        <v>155</v>
      </c>
      <c r="S3" s="7" t="s">
        <v>155</v>
      </c>
      <c r="T3" s="7" t="s">
        <v>155</v>
      </c>
      <c r="U3" s="7" t="s">
        <v>155</v>
      </c>
      <c r="V3" s="7" t="s">
        <v>155</v>
      </c>
      <c r="W3" s="7" t="s">
        <v>155</v>
      </c>
      <c r="X3" s="7" t="s">
        <v>155</v>
      </c>
      <c r="Y3" s="7" t="s">
        <v>150</v>
      </c>
    </row>
    <row r="4" spans="1:25" ht="18" x14ac:dyDescent="0.2">
      <c r="A4" s="2" t="s">
        <v>19</v>
      </c>
      <c r="B4">
        <v>137</v>
      </c>
      <c r="C4" t="s">
        <v>20</v>
      </c>
      <c r="D4" s="1">
        <v>42097</v>
      </c>
      <c r="E4" s="8">
        <v>190000000</v>
      </c>
      <c r="F4" s="8">
        <v>353007020</v>
      </c>
      <c r="G4" s="8">
        <v>1518722794</v>
      </c>
      <c r="H4" s="8">
        <v>1328722794</v>
      </c>
      <c r="I4" s="7" t="s">
        <v>0</v>
      </c>
      <c r="J4" s="7" t="s">
        <v>157</v>
      </c>
      <c r="K4" s="7" t="s">
        <v>155</v>
      </c>
      <c r="L4" s="7" t="s">
        <v>150</v>
      </c>
      <c r="M4" s="7" t="s">
        <v>150</v>
      </c>
      <c r="N4" s="7" t="s">
        <v>155</v>
      </c>
      <c r="O4" s="7" t="s">
        <v>155</v>
      </c>
      <c r="P4" s="7" t="s">
        <v>155</v>
      </c>
      <c r="Q4" s="7" t="s">
        <v>155</v>
      </c>
      <c r="R4" s="7" t="s">
        <v>155</v>
      </c>
      <c r="S4" s="7" t="s">
        <v>155</v>
      </c>
      <c r="T4" s="7" t="s">
        <v>155</v>
      </c>
      <c r="U4" s="7" t="s">
        <v>155</v>
      </c>
      <c r="V4" s="7" t="s">
        <v>155</v>
      </c>
      <c r="W4" s="7" t="s">
        <v>155</v>
      </c>
      <c r="X4" s="7" t="s">
        <v>155</v>
      </c>
      <c r="Y4" s="7" t="s">
        <v>155</v>
      </c>
    </row>
    <row r="5" spans="1:25" ht="18" x14ac:dyDescent="0.2">
      <c r="A5" s="2" t="s">
        <v>21</v>
      </c>
      <c r="B5">
        <v>143</v>
      </c>
      <c r="C5" t="s">
        <v>17</v>
      </c>
      <c r="D5" s="1">
        <v>41033</v>
      </c>
      <c r="E5" s="8">
        <v>225000000</v>
      </c>
      <c r="F5" s="8">
        <v>623279547</v>
      </c>
      <c r="G5" s="8">
        <v>1517935897</v>
      </c>
      <c r="H5" s="8">
        <v>1292935897</v>
      </c>
      <c r="I5" s="7" t="s">
        <v>0</v>
      </c>
      <c r="J5" s="7" t="s">
        <v>1</v>
      </c>
      <c r="K5" s="7" t="s">
        <v>150</v>
      </c>
      <c r="L5" s="7" t="s">
        <v>155</v>
      </c>
      <c r="M5" s="7" t="s">
        <v>155</v>
      </c>
      <c r="N5" s="7" t="s">
        <v>155</v>
      </c>
      <c r="O5" s="7" t="s">
        <v>155</v>
      </c>
      <c r="P5" s="7" t="s">
        <v>155</v>
      </c>
      <c r="Q5" s="7" t="s">
        <v>155</v>
      </c>
      <c r="R5" s="7" t="s">
        <v>155</v>
      </c>
      <c r="S5" s="7" t="s">
        <v>155</v>
      </c>
      <c r="T5" s="7" t="s">
        <v>155</v>
      </c>
      <c r="U5" s="7" t="s">
        <v>155</v>
      </c>
      <c r="V5" s="7" t="s">
        <v>155</v>
      </c>
      <c r="W5" s="7" t="s">
        <v>155</v>
      </c>
      <c r="X5" s="7" t="s">
        <v>155</v>
      </c>
      <c r="Y5" s="7" t="s">
        <v>150</v>
      </c>
    </row>
    <row r="6" spans="1:25" ht="18" x14ac:dyDescent="0.2">
      <c r="A6" s="2" t="s">
        <v>22</v>
      </c>
      <c r="B6">
        <v>141</v>
      </c>
      <c r="C6" t="s">
        <v>17</v>
      </c>
      <c r="D6" s="1">
        <v>42125</v>
      </c>
      <c r="E6" s="8">
        <v>330600000</v>
      </c>
      <c r="F6" s="8">
        <v>459005868</v>
      </c>
      <c r="G6" s="8">
        <v>1403013963</v>
      </c>
      <c r="H6" s="8">
        <v>1072413963</v>
      </c>
      <c r="I6" s="7" t="s">
        <v>0</v>
      </c>
      <c r="J6" s="7" t="s">
        <v>1</v>
      </c>
      <c r="K6" s="7" t="s">
        <v>150</v>
      </c>
      <c r="L6" s="7" t="s">
        <v>155</v>
      </c>
      <c r="M6" s="7" t="s">
        <v>155</v>
      </c>
      <c r="N6" s="7" t="s">
        <v>155</v>
      </c>
      <c r="O6" s="7" t="s">
        <v>155</v>
      </c>
      <c r="P6" s="7" t="s">
        <v>155</v>
      </c>
      <c r="Q6" s="7" t="s">
        <v>155</v>
      </c>
      <c r="R6" s="7" t="s">
        <v>155</v>
      </c>
      <c r="S6" s="7" t="s">
        <v>155</v>
      </c>
      <c r="T6" s="7" t="s">
        <v>155</v>
      </c>
      <c r="U6" s="7" t="s">
        <v>155</v>
      </c>
      <c r="V6" s="7" t="s">
        <v>155</v>
      </c>
      <c r="W6" s="7" t="s">
        <v>155</v>
      </c>
      <c r="X6" s="7" t="s">
        <v>155</v>
      </c>
      <c r="Y6" s="7" t="s">
        <v>150</v>
      </c>
    </row>
    <row r="7" spans="1:25" ht="18" x14ac:dyDescent="0.2">
      <c r="A7" s="2" t="s">
        <v>23</v>
      </c>
      <c r="B7">
        <v>134</v>
      </c>
      <c r="C7" t="s">
        <v>17</v>
      </c>
      <c r="D7" s="1">
        <v>43147</v>
      </c>
      <c r="E7" s="8">
        <v>200000000</v>
      </c>
      <c r="F7" s="8">
        <v>700059566</v>
      </c>
      <c r="G7" s="8">
        <v>1348258224</v>
      </c>
      <c r="H7" s="8">
        <v>1148258224</v>
      </c>
      <c r="I7" s="7" t="s">
        <v>0</v>
      </c>
      <c r="J7" s="7" t="s">
        <v>1</v>
      </c>
      <c r="K7" s="7" t="s">
        <v>150</v>
      </c>
      <c r="L7" s="7" t="s">
        <v>155</v>
      </c>
      <c r="M7" s="7" t="s">
        <v>155</v>
      </c>
      <c r="N7" s="7" t="s">
        <v>155</v>
      </c>
      <c r="O7" s="7" t="s">
        <v>155</v>
      </c>
      <c r="P7" s="7" t="s">
        <v>155</v>
      </c>
      <c r="Q7" s="7" t="s">
        <v>155</v>
      </c>
      <c r="R7" s="7" t="s">
        <v>155</v>
      </c>
      <c r="S7" s="7" t="s">
        <v>155</v>
      </c>
      <c r="T7" s="7" t="s">
        <v>155</v>
      </c>
      <c r="U7" s="7" t="s">
        <v>155</v>
      </c>
      <c r="V7" s="7" t="s">
        <v>155</v>
      </c>
      <c r="W7" s="7" t="s">
        <v>155</v>
      </c>
      <c r="X7" s="7" t="s">
        <v>155</v>
      </c>
      <c r="Y7" s="7" t="s">
        <v>150</v>
      </c>
    </row>
    <row r="8" spans="1:25" ht="18" x14ac:dyDescent="0.2">
      <c r="A8" s="2" t="s">
        <v>24</v>
      </c>
      <c r="B8">
        <v>128</v>
      </c>
      <c r="C8" t="s">
        <v>17</v>
      </c>
      <c r="D8" s="1">
        <v>43273</v>
      </c>
      <c r="E8" s="8">
        <v>170000000</v>
      </c>
      <c r="F8" s="8">
        <v>417719760</v>
      </c>
      <c r="G8" s="8">
        <v>1305772799</v>
      </c>
      <c r="H8" s="8">
        <v>1135772799</v>
      </c>
      <c r="I8" s="7" t="s">
        <v>0</v>
      </c>
      <c r="J8" s="7" t="s">
        <v>1</v>
      </c>
      <c r="K8" s="7" t="s">
        <v>150</v>
      </c>
      <c r="L8" s="7" t="s">
        <v>155</v>
      </c>
      <c r="M8" s="7" t="s">
        <v>155</v>
      </c>
      <c r="N8" s="7" t="s">
        <v>155</v>
      </c>
      <c r="O8" s="7" t="s">
        <v>155</v>
      </c>
      <c r="P8" s="7" t="s">
        <v>155</v>
      </c>
      <c r="Q8" s="7" t="s">
        <v>155</v>
      </c>
      <c r="R8" s="7" t="s">
        <v>155</v>
      </c>
      <c r="S8" s="7" t="s">
        <v>155</v>
      </c>
      <c r="T8" s="7" t="s">
        <v>155</v>
      </c>
      <c r="U8" s="7" t="s">
        <v>155</v>
      </c>
      <c r="V8" s="7" t="s">
        <v>155</v>
      </c>
      <c r="W8" s="7" t="s">
        <v>155</v>
      </c>
      <c r="X8" s="7" t="s">
        <v>155</v>
      </c>
      <c r="Y8" s="7" t="s">
        <v>150</v>
      </c>
    </row>
    <row r="9" spans="1:25" ht="18" x14ac:dyDescent="0.2">
      <c r="A9" s="2" t="s">
        <v>25</v>
      </c>
      <c r="B9">
        <v>102</v>
      </c>
      <c r="C9" t="s">
        <v>26</v>
      </c>
      <c r="D9" s="1">
        <v>41600</v>
      </c>
      <c r="E9" s="8">
        <v>150000000</v>
      </c>
      <c r="F9" s="8">
        <v>400738009</v>
      </c>
      <c r="G9" s="8">
        <v>1272469910</v>
      </c>
      <c r="H9" s="8">
        <v>1122469910</v>
      </c>
      <c r="I9" s="7" t="s">
        <v>156</v>
      </c>
      <c r="J9" s="7" t="s">
        <v>1</v>
      </c>
      <c r="K9" s="7" t="s">
        <v>155</v>
      </c>
      <c r="L9" s="7" t="s">
        <v>155</v>
      </c>
      <c r="M9" s="7" t="s">
        <v>155</v>
      </c>
      <c r="N9" s="7" t="s">
        <v>150</v>
      </c>
      <c r="O9" s="7" t="s">
        <v>150</v>
      </c>
      <c r="P9" s="7" t="s">
        <v>155</v>
      </c>
      <c r="Q9" s="7" t="s">
        <v>155</v>
      </c>
      <c r="R9" s="7" t="s">
        <v>155</v>
      </c>
      <c r="S9" s="7" t="s">
        <v>155</v>
      </c>
      <c r="T9" s="7" t="s">
        <v>155</v>
      </c>
      <c r="U9" s="7" t="s">
        <v>155</v>
      </c>
      <c r="V9" s="7" t="s">
        <v>155</v>
      </c>
      <c r="W9" s="7" t="s">
        <v>155</v>
      </c>
      <c r="X9" s="7" t="s">
        <v>155</v>
      </c>
      <c r="Y9" s="7" t="s">
        <v>155</v>
      </c>
    </row>
    <row r="10" spans="1:25" ht="18" x14ac:dyDescent="0.2">
      <c r="A10" s="2" t="s">
        <v>27</v>
      </c>
      <c r="B10">
        <v>129</v>
      </c>
      <c r="C10" t="s">
        <v>28</v>
      </c>
      <c r="D10" s="1">
        <v>42811</v>
      </c>
      <c r="E10" s="8">
        <v>160000000</v>
      </c>
      <c r="F10" s="8">
        <v>504014165</v>
      </c>
      <c r="G10" s="8">
        <v>1259199706</v>
      </c>
      <c r="H10" s="8">
        <v>1099199706</v>
      </c>
      <c r="I10" s="7" t="s">
        <v>156</v>
      </c>
      <c r="J10" s="7" t="s">
        <v>157</v>
      </c>
      <c r="K10" s="7" t="s">
        <v>155</v>
      </c>
      <c r="L10" s="7" t="s">
        <v>155</v>
      </c>
      <c r="M10" s="7" t="s">
        <v>155</v>
      </c>
      <c r="N10" s="7" t="s">
        <v>155</v>
      </c>
      <c r="O10" s="7" t="s">
        <v>155</v>
      </c>
      <c r="P10" s="7" t="s">
        <v>150</v>
      </c>
      <c r="Q10" s="7" t="s">
        <v>150</v>
      </c>
      <c r="R10" s="7" t="s">
        <v>150</v>
      </c>
      <c r="S10" s="7" t="s">
        <v>155</v>
      </c>
      <c r="T10" s="7" t="s">
        <v>155</v>
      </c>
      <c r="U10" s="7" t="s">
        <v>155</v>
      </c>
      <c r="V10" s="7" t="s">
        <v>155</v>
      </c>
      <c r="W10" s="7" t="s">
        <v>155</v>
      </c>
      <c r="X10" s="7" t="s">
        <v>155</v>
      </c>
      <c r="Y10" s="7" t="s">
        <v>155</v>
      </c>
    </row>
    <row r="11" spans="1:25" ht="18" x14ac:dyDescent="0.2">
      <c r="A11" s="2" t="s">
        <v>29</v>
      </c>
      <c r="B11">
        <v>118</v>
      </c>
      <c r="C11" t="s">
        <v>30</v>
      </c>
      <c r="D11" s="1">
        <v>43266</v>
      </c>
      <c r="E11" s="8">
        <v>200000000</v>
      </c>
      <c r="F11" s="8">
        <v>608581744</v>
      </c>
      <c r="G11" s="8">
        <v>1242520711</v>
      </c>
      <c r="H11" s="8">
        <v>1042520711</v>
      </c>
      <c r="I11" s="7" t="s">
        <v>0</v>
      </c>
      <c r="J11" s="7" t="s">
        <v>1</v>
      </c>
      <c r="K11" s="7" t="s">
        <v>155</v>
      </c>
      <c r="L11" s="7" t="s">
        <v>155</v>
      </c>
      <c r="M11" s="7" t="s">
        <v>155</v>
      </c>
      <c r="N11" s="7" t="s">
        <v>150</v>
      </c>
      <c r="O11" s="7" t="s">
        <v>155</v>
      </c>
      <c r="P11" s="7" t="s">
        <v>155</v>
      </c>
      <c r="Q11" s="7" t="s">
        <v>155</v>
      </c>
      <c r="R11" s="7" t="s">
        <v>155</v>
      </c>
      <c r="S11" s="7" t="s">
        <v>155</v>
      </c>
      <c r="T11" s="7" t="s">
        <v>155</v>
      </c>
      <c r="U11" s="7" t="s">
        <v>155</v>
      </c>
      <c r="V11" s="7" t="s">
        <v>155</v>
      </c>
      <c r="W11" s="7" t="s">
        <v>155</v>
      </c>
      <c r="X11" s="7" t="s">
        <v>155</v>
      </c>
      <c r="Y11" s="7" t="s">
        <v>150</v>
      </c>
    </row>
    <row r="12" spans="1:25" ht="18" x14ac:dyDescent="0.2">
      <c r="A12" s="2" t="s">
        <v>31</v>
      </c>
      <c r="B12">
        <v>136</v>
      </c>
      <c r="C12" t="s">
        <v>20</v>
      </c>
      <c r="D12" s="1">
        <v>42839</v>
      </c>
      <c r="E12" s="8">
        <v>250000000</v>
      </c>
      <c r="F12" s="8">
        <v>225764765</v>
      </c>
      <c r="G12" s="8">
        <v>1234846267</v>
      </c>
      <c r="H12" s="8">
        <v>984846267</v>
      </c>
      <c r="I12" s="7" t="s">
        <v>0</v>
      </c>
      <c r="J12" s="7" t="s">
        <v>157</v>
      </c>
      <c r="K12" s="7" t="s">
        <v>155</v>
      </c>
      <c r="L12" s="7" t="s">
        <v>150</v>
      </c>
      <c r="M12" s="7" t="s">
        <v>150</v>
      </c>
      <c r="N12" s="7" t="s">
        <v>155</v>
      </c>
      <c r="O12" s="7" t="s">
        <v>155</v>
      </c>
      <c r="P12" s="7" t="s">
        <v>155</v>
      </c>
      <c r="Q12" s="7" t="s">
        <v>155</v>
      </c>
      <c r="R12" s="7" t="s">
        <v>155</v>
      </c>
      <c r="S12" s="7" t="s">
        <v>155</v>
      </c>
      <c r="T12" s="7" t="s">
        <v>155</v>
      </c>
      <c r="U12" s="7" t="s">
        <v>155</v>
      </c>
      <c r="V12" s="7" t="s">
        <v>155</v>
      </c>
      <c r="W12" s="7" t="s">
        <v>155</v>
      </c>
      <c r="X12" s="7" t="s">
        <v>155</v>
      </c>
      <c r="Y12" s="7" t="s">
        <v>155</v>
      </c>
    </row>
    <row r="13" spans="1:25" ht="18" x14ac:dyDescent="0.2">
      <c r="A13" s="2" t="s">
        <v>32</v>
      </c>
      <c r="B13">
        <v>130</v>
      </c>
      <c r="C13" t="s">
        <v>17</v>
      </c>
      <c r="D13" s="1">
        <v>41397</v>
      </c>
      <c r="E13" s="8">
        <v>200000000</v>
      </c>
      <c r="F13" s="8">
        <v>408992272</v>
      </c>
      <c r="G13" s="8">
        <v>1215392272</v>
      </c>
      <c r="H13" s="8">
        <v>1015392272</v>
      </c>
      <c r="I13" s="7" t="s">
        <v>0</v>
      </c>
      <c r="J13" s="7" t="s">
        <v>1</v>
      </c>
      <c r="K13" s="7" t="s">
        <v>150</v>
      </c>
      <c r="L13" s="7" t="s">
        <v>155</v>
      </c>
      <c r="M13" s="7" t="s">
        <v>155</v>
      </c>
      <c r="N13" s="7" t="s">
        <v>155</v>
      </c>
      <c r="O13" s="7" t="s">
        <v>155</v>
      </c>
      <c r="P13" s="7" t="s">
        <v>155</v>
      </c>
      <c r="Q13" s="7" t="s">
        <v>155</v>
      </c>
      <c r="R13" s="7" t="s">
        <v>155</v>
      </c>
      <c r="S13" s="7" t="s">
        <v>155</v>
      </c>
      <c r="T13" s="7" t="s">
        <v>155</v>
      </c>
      <c r="U13" s="7" t="s">
        <v>155</v>
      </c>
      <c r="V13" s="7" t="s">
        <v>155</v>
      </c>
      <c r="W13" s="7" t="s">
        <v>155</v>
      </c>
      <c r="X13" s="7" t="s">
        <v>155</v>
      </c>
      <c r="Y13" s="7" t="s">
        <v>150</v>
      </c>
    </row>
    <row r="14" spans="1:25" ht="18" x14ac:dyDescent="0.2">
      <c r="A14" s="2" t="s">
        <v>33</v>
      </c>
      <c r="B14">
        <v>91</v>
      </c>
      <c r="C14" t="s">
        <v>26</v>
      </c>
      <c r="D14" s="1">
        <v>42195</v>
      </c>
      <c r="E14" s="8">
        <v>74000000</v>
      </c>
      <c r="F14" s="8">
        <v>336045770</v>
      </c>
      <c r="G14" s="8">
        <v>1160336173</v>
      </c>
      <c r="H14" s="8">
        <v>1086336173</v>
      </c>
      <c r="I14" s="7" t="s">
        <v>156</v>
      </c>
      <c r="J14" s="7" t="s">
        <v>1</v>
      </c>
      <c r="K14" s="7" t="s">
        <v>155</v>
      </c>
      <c r="L14" s="7" t="s">
        <v>155</v>
      </c>
      <c r="M14" s="7" t="s">
        <v>155</v>
      </c>
      <c r="N14" s="7" t="s">
        <v>150</v>
      </c>
      <c r="O14" s="7" t="s">
        <v>150</v>
      </c>
      <c r="P14" s="7" t="s">
        <v>155</v>
      </c>
      <c r="Q14" s="7" t="s">
        <v>155</v>
      </c>
      <c r="R14" s="7" t="s">
        <v>155</v>
      </c>
      <c r="S14" s="7" t="s">
        <v>155</v>
      </c>
      <c r="T14" s="7" t="s">
        <v>155</v>
      </c>
      <c r="U14" s="7" t="s">
        <v>155</v>
      </c>
      <c r="V14" s="7" t="s">
        <v>155</v>
      </c>
      <c r="W14" s="7" t="s">
        <v>155</v>
      </c>
      <c r="X14" s="7" t="s">
        <v>155</v>
      </c>
      <c r="Y14" s="7" t="s">
        <v>155</v>
      </c>
    </row>
    <row r="15" spans="1:25" ht="18" x14ac:dyDescent="0.2">
      <c r="A15" s="2" t="s">
        <v>34</v>
      </c>
      <c r="B15">
        <v>143</v>
      </c>
      <c r="C15" t="s">
        <v>35</v>
      </c>
      <c r="D15" s="1">
        <v>43455</v>
      </c>
      <c r="E15" s="8">
        <v>160000000</v>
      </c>
      <c r="F15" s="8">
        <v>335061807</v>
      </c>
      <c r="G15" s="8">
        <v>1146894640</v>
      </c>
      <c r="H15" s="8">
        <v>986894640</v>
      </c>
      <c r="I15" s="7" t="s">
        <v>0</v>
      </c>
      <c r="J15" s="7" t="s">
        <v>1</v>
      </c>
      <c r="K15" s="7" t="s">
        <v>155</v>
      </c>
      <c r="L15" s="7" t="s">
        <v>155</v>
      </c>
      <c r="M15" s="7" t="s">
        <v>155</v>
      </c>
      <c r="N15" s="7" t="s">
        <v>155</v>
      </c>
      <c r="O15" s="7" t="s">
        <v>155</v>
      </c>
      <c r="P15" s="7" t="s">
        <v>155</v>
      </c>
      <c r="Q15" s="7" t="s">
        <v>150</v>
      </c>
      <c r="R15" s="7" t="s">
        <v>155</v>
      </c>
      <c r="S15" s="7" t="s">
        <v>155</v>
      </c>
      <c r="T15" s="7" t="s">
        <v>155</v>
      </c>
      <c r="U15" s="7" t="s">
        <v>155</v>
      </c>
      <c r="V15" s="7" t="s">
        <v>155</v>
      </c>
      <c r="W15" s="7" t="s">
        <v>155</v>
      </c>
      <c r="X15" s="7" t="s">
        <v>155</v>
      </c>
      <c r="Y15" s="7" t="s">
        <v>150</v>
      </c>
    </row>
    <row r="16" spans="1:25" ht="18" x14ac:dyDescent="0.2">
      <c r="A16" s="2" t="s">
        <v>36</v>
      </c>
      <c r="B16">
        <v>147</v>
      </c>
      <c r="C16" t="s">
        <v>17</v>
      </c>
      <c r="D16" s="1">
        <v>42496</v>
      </c>
      <c r="E16" s="8">
        <v>250000000</v>
      </c>
      <c r="F16" s="8">
        <v>408084349</v>
      </c>
      <c r="G16" s="8">
        <v>1140069413</v>
      </c>
      <c r="H16" s="8">
        <v>890069413</v>
      </c>
      <c r="I16" s="7" t="s">
        <v>0</v>
      </c>
      <c r="J16" s="7" t="s">
        <v>1</v>
      </c>
      <c r="K16" s="7" t="s">
        <v>150</v>
      </c>
      <c r="L16" s="7" t="s">
        <v>155</v>
      </c>
      <c r="M16" s="7" t="s">
        <v>155</v>
      </c>
      <c r="N16" s="7" t="s">
        <v>155</v>
      </c>
      <c r="O16" s="7" t="s">
        <v>155</v>
      </c>
      <c r="P16" s="7" t="s">
        <v>155</v>
      </c>
      <c r="Q16" s="7" t="s">
        <v>155</v>
      </c>
      <c r="R16" s="7" t="s">
        <v>155</v>
      </c>
      <c r="S16" s="7" t="s">
        <v>155</v>
      </c>
      <c r="T16" s="7" t="s">
        <v>155</v>
      </c>
      <c r="U16" s="7" t="s">
        <v>155</v>
      </c>
      <c r="V16" s="7" t="s">
        <v>155</v>
      </c>
      <c r="W16" s="7" t="s">
        <v>155</v>
      </c>
      <c r="X16" s="7" t="s">
        <v>155</v>
      </c>
      <c r="Y16" s="7" t="s">
        <v>150</v>
      </c>
    </row>
    <row r="17" spans="1:25" ht="18" x14ac:dyDescent="0.2">
      <c r="A17" s="2" t="s">
        <v>37</v>
      </c>
      <c r="B17">
        <v>154</v>
      </c>
      <c r="C17" t="s">
        <v>17</v>
      </c>
      <c r="D17" s="1">
        <v>40723</v>
      </c>
      <c r="E17" s="8">
        <v>195000000</v>
      </c>
      <c r="F17" s="8">
        <v>352390543</v>
      </c>
      <c r="G17" s="8">
        <v>1123790543</v>
      </c>
      <c r="H17" s="8">
        <v>928790543</v>
      </c>
      <c r="I17" s="7" t="s">
        <v>0</v>
      </c>
      <c r="J17" s="7" t="s">
        <v>1</v>
      </c>
      <c r="K17" s="7" t="s">
        <v>150</v>
      </c>
      <c r="L17" s="7" t="s">
        <v>155</v>
      </c>
      <c r="M17" s="7" t="s">
        <v>155</v>
      </c>
      <c r="N17" s="7" t="s">
        <v>155</v>
      </c>
      <c r="O17" s="7" t="s">
        <v>155</v>
      </c>
      <c r="P17" s="7" t="s">
        <v>155</v>
      </c>
      <c r="Q17" s="7" t="s">
        <v>155</v>
      </c>
      <c r="R17" s="7" t="s">
        <v>155</v>
      </c>
      <c r="S17" s="7" t="s">
        <v>155</v>
      </c>
      <c r="T17" s="7" t="s">
        <v>155</v>
      </c>
      <c r="U17" s="7" t="s">
        <v>155</v>
      </c>
      <c r="V17" s="7" t="s">
        <v>155</v>
      </c>
      <c r="W17" s="7" t="s">
        <v>155</v>
      </c>
      <c r="X17" s="7" t="s">
        <v>155</v>
      </c>
      <c r="Y17" s="7" t="s">
        <v>150</v>
      </c>
    </row>
    <row r="18" spans="1:25" ht="18" x14ac:dyDescent="0.2">
      <c r="A18" s="2" t="s">
        <v>38</v>
      </c>
      <c r="B18">
        <v>123</v>
      </c>
      <c r="C18" t="s">
        <v>17</v>
      </c>
      <c r="D18" s="1">
        <v>43532</v>
      </c>
      <c r="E18" s="8">
        <v>175000000</v>
      </c>
      <c r="F18" s="8">
        <v>426525952</v>
      </c>
      <c r="G18" s="8">
        <v>1123061550</v>
      </c>
      <c r="H18" s="8">
        <v>948061550</v>
      </c>
      <c r="I18" s="7" t="s">
        <v>0</v>
      </c>
      <c r="J18" s="7" t="s">
        <v>1</v>
      </c>
      <c r="K18" s="7" t="s">
        <v>150</v>
      </c>
      <c r="L18" s="7" t="s">
        <v>155</v>
      </c>
      <c r="M18" s="7" t="s">
        <v>155</v>
      </c>
      <c r="N18" s="7" t="s">
        <v>155</v>
      </c>
      <c r="O18" s="7" t="s">
        <v>155</v>
      </c>
      <c r="P18" s="7" t="s">
        <v>155</v>
      </c>
      <c r="Q18" s="7" t="s">
        <v>155</v>
      </c>
      <c r="R18" s="7" t="s">
        <v>155</v>
      </c>
      <c r="S18" s="7" t="s">
        <v>155</v>
      </c>
      <c r="T18" s="7" t="s">
        <v>155</v>
      </c>
      <c r="U18" s="7" t="s">
        <v>155</v>
      </c>
      <c r="V18" s="7" t="s">
        <v>155</v>
      </c>
      <c r="W18" s="7" t="s">
        <v>155</v>
      </c>
      <c r="X18" s="7" t="s">
        <v>155</v>
      </c>
      <c r="Y18" s="7" t="s">
        <v>150</v>
      </c>
    </row>
    <row r="19" spans="1:25" ht="18" x14ac:dyDescent="0.2">
      <c r="A19" s="2" t="s">
        <v>39</v>
      </c>
      <c r="B19">
        <v>143</v>
      </c>
      <c r="C19" t="s">
        <v>40</v>
      </c>
      <c r="D19" s="1">
        <v>41221</v>
      </c>
      <c r="E19" s="8">
        <v>200000000</v>
      </c>
      <c r="F19" s="8">
        <v>304360277</v>
      </c>
      <c r="G19" s="8">
        <v>1110526981</v>
      </c>
      <c r="H19" s="8">
        <v>910526981</v>
      </c>
      <c r="I19" s="7" t="s">
        <v>0</v>
      </c>
      <c r="J19" s="7" t="s">
        <v>1</v>
      </c>
      <c r="K19" s="7" t="s">
        <v>155</v>
      </c>
      <c r="L19" s="7" t="s">
        <v>155</v>
      </c>
      <c r="M19" s="7" t="s">
        <v>150</v>
      </c>
      <c r="N19" s="7" t="s">
        <v>155</v>
      </c>
      <c r="O19" s="7" t="s">
        <v>155</v>
      </c>
      <c r="P19" s="7" t="s">
        <v>155</v>
      </c>
      <c r="Q19" s="7" t="s">
        <v>155</v>
      </c>
      <c r="R19" s="7" t="s">
        <v>155</v>
      </c>
      <c r="S19" s="7" t="s">
        <v>155</v>
      </c>
      <c r="T19" s="7" t="s">
        <v>155</v>
      </c>
      <c r="U19" s="7" t="s">
        <v>155</v>
      </c>
      <c r="V19" s="7" t="s">
        <v>155</v>
      </c>
      <c r="W19" s="7" t="s">
        <v>155</v>
      </c>
      <c r="X19" s="7" t="s">
        <v>155</v>
      </c>
      <c r="Y19" s="7" t="s">
        <v>150</v>
      </c>
    </row>
    <row r="20" spans="1:25" ht="18" x14ac:dyDescent="0.2">
      <c r="A20" s="2" t="s">
        <v>41</v>
      </c>
      <c r="B20">
        <v>165</v>
      </c>
      <c r="C20" t="s">
        <v>17</v>
      </c>
      <c r="D20" s="1">
        <v>41817</v>
      </c>
      <c r="E20" s="8">
        <v>210000000</v>
      </c>
      <c r="F20" s="8">
        <v>245439076</v>
      </c>
      <c r="G20" s="8">
        <v>1104039076</v>
      </c>
      <c r="H20" s="8">
        <v>894039076</v>
      </c>
      <c r="I20" s="7" t="s">
        <v>0</v>
      </c>
      <c r="J20" s="7" t="s">
        <v>1</v>
      </c>
      <c r="K20" s="7" t="s">
        <v>150</v>
      </c>
      <c r="L20" s="7" t="s">
        <v>155</v>
      </c>
      <c r="M20" s="7" t="s">
        <v>155</v>
      </c>
      <c r="N20" s="7" t="s">
        <v>155</v>
      </c>
      <c r="O20" s="7" t="s">
        <v>155</v>
      </c>
      <c r="P20" s="7" t="s">
        <v>155</v>
      </c>
      <c r="Q20" s="7" t="s">
        <v>155</v>
      </c>
      <c r="R20" s="7" t="s">
        <v>155</v>
      </c>
      <c r="S20" s="7" t="s">
        <v>155</v>
      </c>
      <c r="T20" s="7" t="s">
        <v>155</v>
      </c>
      <c r="U20" s="7" t="s">
        <v>155</v>
      </c>
      <c r="V20" s="7" t="s">
        <v>155</v>
      </c>
      <c r="W20" s="7" t="s">
        <v>155</v>
      </c>
      <c r="X20" s="7" t="s">
        <v>155</v>
      </c>
      <c r="Y20" s="7" t="s">
        <v>150</v>
      </c>
    </row>
    <row r="21" spans="1:25" ht="18" x14ac:dyDescent="0.2">
      <c r="A21" s="2" t="s">
        <v>42</v>
      </c>
      <c r="B21">
        <v>164</v>
      </c>
      <c r="C21" t="s">
        <v>43</v>
      </c>
      <c r="D21" s="1">
        <v>41110</v>
      </c>
      <c r="E21" s="8">
        <v>275000000</v>
      </c>
      <c r="F21" s="8">
        <v>448139099</v>
      </c>
      <c r="G21" s="8">
        <v>1084439099</v>
      </c>
      <c r="H21" s="8">
        <v>809439099</v>
      </c>
      <c r="I21" s="7" t="s">
        <v>0</v>
      </c>
      <c r="J21" s="7" t="s">
        <v>157</v>
      </c>
      <c r="K21" s="7" t="s">
        <v>155</v>
      </c>
      <c r="L21" s="7" t="s">
        <v>155</v>
      </c>
      <c r="M21" s="7" t="s">
        <v>150</v>
      </c>
      <c r="N21" s="7" t="s">
        <v>155</v>
      </c>
      <c r="O21" s="7" t="s">
        <v>155</v>
      </c>
      <c r="P21" s="7" t="s">
        <v>155</v>
      </c>
      <c r="Q21" s="7" t="s">
        <v>155</v>
      </c>
      <c r="R21" s="7" t="s">
        <v>155</v>
      </c>
      <c r="S21" s="7" t="s">
        <v>155</v>
      </c>
      <c r="T21" s="7" t="s">
        <v>155</v>
      </c>
      <c r="U21" s="7" t="s">
        <v>155</v>
      </c>
      <c r="V21" s="7" t="s">
        <v>155</v>
      </c>
      <c r="W21" s="7" t="s">
        <v>155</v>
      </c>
      <c r="X21" s="7" t="s">
        <v>155</v>
      </c>
      <c r="Y21" s="7" t="s">
        <v>155</v>
      </c>
    </row>
    <row r="22" spans="1:25" ht="18" x14ac:dyDescent="0.2">
      <c r="A22" s="2" t="s">
        <v>44</v>
      </c>
      <c r="B22">
        <v>103</v>
      </c>
      <c r="C22" t="s">
        <v>26</v>
      </c>
      <c r="D22" s="1">
        <v>40347</v>
      </c>
      <c r="E22" s="8">
        <v>200000000</v>
      </c>
      <c r="F22" s="8">
        <v>415004880</v>
      </c>
      <c r="G22" s="8">
        <v>1068879522</v>
      </c>
      <c r="H22" s="8">
        <v>868879522</v>
      </c>
      <c r="I22" s="7" t="s">
        <v>156</v>
      </c>
      <c r="J22" s="7" t="s">
        <v>1</v>
      </c>
      <c r="K22" s="7" t="s">
        <v>155</v>
      </c>
      <c r="L22" s="7" t="s">
        <v>155</v>
      </c>
      <c r="M22" s="7" t="s">
        <v>155</v>
      </c>
      <c r="N22" s="7" t="s">
        <v>150</v>
      </c>
      <c r="O22" s="7" t="s">
        <v>150</v>
      </c>
      <c r="P22" s="7" t="s">
        <v>155</v>
      </c>
      <c r="Q22" s="7" t="s">
        <v>155</v>
      </c>
      <c r="R22" s="7" t="s">
        <v>155</v>
      </c>
      <c r="S22" s="7" t="s">
        <v>155</v>
      </c>
      <c r="T22" s="7" t="s">
        <v>155</v>
      </c>
      <c r="U22" s="7" t="s">
        <v>155</v>
      </c>
      <c r="V22" s="7" t="s">
        <v>155</v>
      </c>
      <c r="W22" s="7" t="s">
        <v>155</v>
      </c>
      <c r="X22" s="7" t="s">
        <v>155</v>
      </c>
      <c r="Y22" s="7" t="s">
        <v>155</v>
      </c>
    </row>
    <row r="23" spans="1:25" ht="18" x14ac:dyDescent="0.2">
      <c r="A23" s="2" t="s">
        <v>45</v>
      </c>
      <c r="B23">
        <v>133</v>
      </c>
      <c r="C23" t="s">
        <v>17</v>
      </c>
      <c r="D23" s="1">
        <v>42720</v>
      </c>
      <c r="E23" s="8">
        <v>200000000</v>
      </c>
      <c r="F23" s="8">
        <v>532177324</v>
      </c>
      <c r="G23" s="8">
        <v>1049102856</v>
      </c>
      <c r="H23" s="8">
        <v>849102856</v>
      </c>
      <c r="I23" s="7" t="s">
        <v>0</v>
      </c>
      <c r="J23" s="7" t="s">
        <v>1</v>
      </c>
      <c r="K23" s="7" t="s">
        <v>150</v>
      </c>
      <c r="L23" s="7" t="s">
        <v>155</v>
      </c>
      <c r="M23" s="7" t="s">
        <v>155</v>
      </c>
      <c r="N23" s="7" t="s">
        <v>155</v>
      </c>
      <c r="O23" s="7" t="s">
        <v>155</v>
      </c>
      <c r="P23" s="7" t="s">
        <v>155</v>
      </c>
      <c r="Q23" s="7" t="s">
        <v>155</v>
      </c>
      <c r="R23" s="7" t="s">
        <v>155</v>
      </c>
      <c r="S23" s="7" t="s">
        <v>155</v>
      </c>
      <c r="T23" s="7" t="s">
        <v>155</v>
      </c>
      <c r="U23" s="7" t="s">
        <v>155</v>
      </c>
      <c r="V23" s="7" t="s">
        <v>155</v>
      </c>
      <c r="W23" s="7" t="s">
        <v>155</v>
      </c>
      <c r="X23" s="7" t="s">
        <v>155</v>
      </c>
      <c r="Y23" s="7" t="s">
        <v>150</v>
      </c>
    </row>
    <row r="24" spans="1:25" ht="18" x14ac:dyDescent="0.2">
      <c r="A24" s="2" t="s">
        <v>46</v>
      </c>
      <c r="B24">
        <v>136</v>
      </c>
      <c r="C24" t="s">
        <v>35</v>
      </c>
      <c r="D24" s="1">
        <v>40683</v>
      </c>
      <c r="E24" s="8">
        <v>410600000</v>
      </c>
      <c r="F24" s="8">
        <v>241063875</v>
      </c>
      <c r="G24" s="8">
        <v>1045663875</v>
      </c>
      <c r="H24" s="8">
        <v>635063875</v>
      </c>
      <c r="I24" s="7" t="s">
        <v>0</v>
      </c>
      <c r="J24" s="7" t="s">
        <v>1</v>
      </c>
      <c r="K24" s="7" t="s">
        <v>155</v>
      </c>
      <c r="L24" s="7" t="s">
        <v>155</v>
      </c>
      <c r="M24" s="7" t="s">
        <v>155</v>
      </c>
      <c r="N24" s="7" t="s">
        <v>155</v>
      </c>
      <c r="O24" s="7" t="s">
        <v>155</v>
      </c>
      <c r="P24" s="7" t="s">
        <v>155</v>
      </c>
      <c r="Q24" s="7" t="s">
        <v>150</v>
      </c>
      <c r="R24" s="7" t="s">
        <v>155</v>
      </c>
      <c r="S24" s="7" t="s">
        <v>155</v>
      </c>
      <c r="T24" s="7" t="s">
        <v>155</v>
      </c>
      <c r="U24" s="7" t="s">
        <v>155</v>
      </c>
      <c r="V24" s="7" t="s">
        <v>155</v>
      </c>
      <c r="W24" s="7" t="s">
        <v>155</v>
      </c>
      <c r="X24" s="7" t="s">
        <v>155</v>
      </c>
      <c r="Y24" s="7" t="s">
        <v>150</v>
      </c>
    </row>
    <row r="25" spans="1:25" ht="18" x14ac:dyDescent="0.2">
      <c r="A25" s="2" t="s">
        <v>47</v>
      </c>
      <c r="B25">
        <v>89</v>
      </c>
      <c r="C25" t="s">
        <v>26</v>
      </c>
      <c r="D25" s="1">
        <v>42916</v>
      </c>
      <c r="E25" s="8">
        <v>75000000</v>
      </c>
      <c r="F25" s="8">
        <v>264624300</v>
      </c>
      <c r="G25" s="8">
        <v>1034727750</v>
      </c>
      <c r="H25" s="8">
        <v>959727750</v>
      </c>
      <c r="I25" s="7" t="s">
        <v>156</v>
      </c>
      <c r="J25" s="7" t="s">
        <v>1</v>
      </c>
      <c r="K25" s="7" t="s">
        <v>155</v>
      </c>
      <c r="L25" s="7" t="s">
        <v>155</v>
      </c>
      <c r="M25" s="7" t="s">
        <v>155</v>
      </c>
      <c r="N25" s="7" t="s">
        <v>150</v>
      </c>
      <c r="O25" s="7" t="s">
        <v>150</v>
      </c>
      <c r="P25" s="7" t="s">
        <v>155</v>
      </c>
      <c r="Q25" s="7" t="s">
        <v>155</v>
      </c>
      <c r="R25" s="7" t="s">
        <v>155</v>
      </c>
      <c r="S25" s="7" t="s">
        <v>155</v>
      </c>
      <c r="T25" s="7" t="s">
        <v>155</v>
      </c>
      <c r="U25" s="7" t="s">
        <v>155</v>
      </c>
      <c r="V25" s="7" t="s">
        <v>155</v>
      </c>
      <c r="W25" s="7" t="s">
        <v>155</v>
      </c>
      <c r="X25" s="7" t="s">
        <v>155</v>
      </c>
      <c r="Y25" s="7" t="s">
        <v>155</v>
      </c>
    </row>
    <row r="26" spans="1:25" ht="18" x14ac:dyDescent="0.2">
      <c r="A26" s="2" t="s">
        <v>48</v>
      </c>
      <c r="B26">
        <v>99</v>
      </c>
      <c r="C26" t="s">
        <v>49</v>
      </c>
      <c r="D26" s="1">
        <v>40242</v>
      </c>
      <c r="E26" s="8">
        <v>200000000</v>
      </c>
      <c r="F26" s="8">
        <v>334191110</v>
      </c>
      <c r="G26" s="8">
        <v>1025491110</v>
      </c>
      <c r="H26" s="8">
        <v>825491110</v>
      </c>
      <c r="I26" s="7" t="s">
        <v>156</v>
      </c>
      <c r="J26" s="7" t="s">
        <v>1</v>
      </c>
      <c r="K26" s="7" t="s">
        <v>155</v>
      </c>
      <c r="L26" s="7" t="s">
        <v>155</v>
      </c>
      <c r="M26" s="7" t="s">
        <v>155</v>
      </c>
      <c r="N26" s="7" t="s">
        <v>155</v>
      </c>
      <c r="O26" s="7" t="s">
        <v>155</v>
      </c>
      <c r="P26" s="7" t="s">
        <v>150</v>
      </c>
      <c r="Q26" s="7" t="s">
        <v>150</v>
      </c>
      <c r="R26" s="7" t="s">
        <v>150</v>
      </c>
      <c r="S26" s="7" t="s">
        <v>155</v>
      </c>
      <c r="T26" s="7" t="s">
        <v>155</v>
      </c>
      <c r="U26" s="7" t="s">
        <v>155</v>
      </c>
      <c r="V26" s="7" t="s">
        <v>155</v>
      </c>
      <c r="W26" s="7" t="s">
        <v>155</v>
      </c>
      <c r="X26" s="7" t="s">
        <v>155</v>
      </c>
      <c r="Y26" s="7" t="s">
        <v>155</v>
      </c>
    </row>
    <row r="27" spans="1:25" ht="18" x14ac:dyDescent="0.2">
      <c r="A27" s="2" t="s">
        <v>48</v>
      </c>
      <c r="B27">
        <v>108</v>
      </c>
      <c r="C27" t="s">
        <v>50</v>
      </c>
      <c r="D27" s="1">
        <v>40242</v>
      </c>
      <c r="E27" s="8">
        <v>200000000</v>
      </c>
      <c r="F27" s="8">
        <v>334191110</v>
      </c>
      <c r="G27" s="8">
        <v>1025491110</v>
      </c>
      <c r="H27" s="8">
        <v>825491110</v>
      </c>
      <c r="I27" s="7" t="s">
        <v>156</v>
      </c>
      <c r="J27" s="7" t="s">
        <v>1</v>
      </c>
      <c r="K27" s="7" t="s">
        <v>155</v>
      </c>
      <c r="L27" s="7" t="s">
        <v>155</v>
      </c>
      <c r="M27" s="7" t="s">
        <v>155</v>
      </c>
      <c r="N27" s="7" t="s">
        <v>155</v>
      </c>
      <c r="O27" s="7" t="s">
        <v>155</v>
      </c>
      <c r="P27" s="7" t="s">
        <v>150</v>
      </c>
      <c r="Q27" s="7" t="s">
        <v>150</v>
      </c>
      <c r="R27" s="7" t="s">
        <v>150</v>
      </c>
      <c r="S27" s="7" t="s">
        <v>155</v>
      </c>
      <c r="T27" s="7" t="s">
        <v>155</v>
      </c>
      <c r="U27" s="7" t="s">
        <v>155</v>
      </c>
      <c r="V27" s="7" t="s">
        <v>155</v>
      </c>
      <c r="W27" s="7" t="s">
        <v>155</v>
      </c>
      <c r="X27" s="7" t="s">
        <v>155</v>
      </c>
      <c r="Y27" s="7" t="s">
        <v>155</v>
      </c>
    </row>
    <row r="28" spans="1:25" ht="18" x14ac:dyDescent="0.2">
      <c r="A28" s="2" t="s">
        <v>51</v>
      </c>
      <c r="B28">
        <v>97</v>
      </c>
      <c r="C28" t="s">
        <v>26</v>
      </c>
      <c r="D28" s="1">
        <v>42538</v>
      </c>
      <c r="E28" s="8">
        <v>200000000</v>
      </c>
      <c r="F28" s="8">
        <v>486295561</v>
      </c>
      <c r="G28" s="8">
        <v>1021215193</v>
      </c>
      <c r="H28" s="8">
        <v>821215193</v>
      </c>
      <c r="I28" s="7" t="s">
        <v>156</v>
      </c>
      <c r="J28" s="7" t="s">
        <v>1</v>
      </c>
      <c r="K28" s="7" t="s">
        <v>155</v>
      </c>
      <c r="L28" s="7" t="s">
        <v>155</v>
      </c>
      <c r="M28" s="7" t="s">
        <v>155</v>
      </c>
      <c r="N28" s="7" t="s">
        <v>150</v>
      </c>
      <c r="O28" s="7" t="s">
        <v>150</v>
      </c>
      <c r="P28" s="7" t="s">
        <v>155</v>
      </c>
      <c r="Q28" s="7" t="s">
        <v>155</v>
      </c>
      <c r="R28" s="7" t="s">
        <v>155</v>
      </c>
      <c r="S28" s="7" t="s">
        <v>155</v>
      </c>
      <c r="T28" s="7" t="s">
        <v>155</v>
      </c>
      <c r="U28" s="7" t="s">
        <v>155</v>
      </c>
      <c r="V28" s="7" t="s">
        <v>155</v>
      </c>
      <c r="W28" s="7" t="s">
        <v>155</v>
      </c>
      <c r="X28" s="7" t="s">
        <v>155</v>
      </c>
      <c r="Y28" s="7" t="s">
        <v>155</v>
      </c>
    </row>
    <row r="29" spans="1:25" ht="18" x14ac:dyDescent="0.2">
      <c r="A29" s="2" t="s">
        <v>52</v>
      </c>
      <c r="B29">
        <v>108</v>
      </c>
      <c r="C29" t="s">
        <v>26</v>
      </c>
      <c r="D29" s="1">
        <v>42433</v>
      </c>
      <c r="E29" s="8">
        <v>150000000</v>
      </c>
      <c r="F29" s="8">
        <v>341268248</v>
      </c>
      <c r="G29" s="8">
        <v>1019429616</v>
      </c>
      <c r="H29" s="8">
        <v>869429616</v>
      </c>
      <c r="I29" s="7" t="s">
        <v>156</v>
      </c>
      <c r="J29" s="7" t="s">
        <v>1</v>
      </c>
      <c r="K29" s="7" t="s">
        <v>155</v>
      </c>
      <c r="L29" s="7" t="s">
        <v>155</v>
      </c>
      <c r="M29" s="7" t="s">
        <v>155</v>
      </c>
      <c r="N29" s="7" t="s">
        <v>150</v>
      </c>
      <c r="O29" s="7" t="s">
        <v>150</v>
      </c>
      <c r="P29" s="7" t="s">
        <v>155</v>
      </c>
      <c r="Q29" s="7" t="s">
        <v>155</v>
      </c>
      <c r="R29" s="7" t="s">
        <v>155</v>
      </c>
      <c r="S29" s="7" t="s">
        <v>155</v>
      </c>
      <c r="T29" s="7" t="s">
        <v>155</v>
      </c>
      <c r="U29" s="7" t="s">
        <v>155</v>
      </c>
      <c r="V29" s="7" t="s">
        <v>155</v>
      </c>
      <c r="W29" s="7" t="s">
        <v>155</v>
      </c>
      <c r="X29" s="7" t="s">
        <v>155</v>
      </c>
      <c r="Y29" s="7" t="s">
        <v>155</v>
      </c>
    </row>
    <row r="30" spans="1:25" ht="18" x14ac:dyDescent="0.2">
      <c r="A30" s="2" t="s">
        <v>53</v>
      </c>
      <c r="B30">
        <v>169</v>
      </c>
      <c r="C30" t="s">
        <v>50</v>
      </c>
      <c r="D30" s="1">
        <v>41257</v>
      </c>
      <c r="E30" s="8">
        <v>250000000</v>
      </c>
      <c r="F30" s="8">
        <v>303003568</v>
      </c>
      <c r="G30" s="8">
        <v>1017003568</v>
      </c>
      <c r="H30" s="8">
        <v>767003568</v>
      </c>
      <c r="I30" s="7" t="s">
        <v>156</v>
      </c>
      <c r="J30" s="7" t="s">
        <v>1</v>
      </c>
      <c r="K30" s="7" t="s">
        <v>155</v>
      </c>
      <c r="L30" s="7" t="s">
        <v>155</v>
      </c>
      <c r="M30" s="7" t="s">
        <v>155</v>
      </c>
      <c r="N30" s="7" t="s">
        <v>155</v>
      </c>
      <c r="O30" s="7" t="s">
        <v>155</v>
      </c>
      <c r="P30" s="7" t="s">
        <v>150</v>
      </c>
      <c r="Q30" s="7" t="s">
        <v>150</v>
      </c>
      <c r="R30" s="7" t="s">
        <v>155</v>
      </c>
      <c r="S30" s="7" t="s">
        <v>155</v>
      </c>
      <c r="T30" s="7" t="s">
        <v>155</v>
      </c>
      <c r="U30" s="7" t="s">
        <v>155</v>
      </c>
      <c r="V30" s="7" t="s">
        <v>155</v>
      </c>
      <c r="W30" s="7" t="s">
        <v>155</v>
      </c>
      <c r="X30" s="7" t="s">
        <v>155</v>
      </c>
      <c r="Y30" s="7" t="s">
        <v>155</v>
      </c>
    </row>
    <row r="31" spans="1:25" ht="18" x14ac:dyDescent="0.2">
      <c r="A31" s="2" t="s">
        <v>54</v>
      </c>
      <c r="B31">
        <v>98</v>
      </c>
      <c r="C31" t="s">
        <v>26</v>
      </c>
      <c r="D31" s="1">
        <v>41458</v>
      </c>
      <c r="E31" s="8">
        <v>76000000</v>
      </c>
      <c r="F31" s="8">
        <v>368065385</v>
      </c>
      <c r="G31" s="8">
        <v>975216835</v>
      </c>
      <c r="H31" s="8">
        <v>899216835</v>
      </c>
      <c r="I31" s="7" t="s">
        <v>156</v>
      </c>
      <c r="J31" s="7" t="s">
        <v>1</v>
      </c>
      <c r="K31" s="7" t="s">
        <v>155</v>
      </c>
      <c r="L31" s="7" t="s">
        <v>155</v>
      </c>
      <c r="M31" s="7" t="s">
        <v>155</v>
      </c>
      <c r="N31" s="7" t="s">
        <v>150</v>
      </c>
      <c r="O31" s="7" t="s">
        <v>150</v>
      </c>
      <c r="P31" s="7" t="s">
        <v>155</v>
      </c>
      <c r="Q31" s="7" t="s">
        <v>155</v>
      </c>
      <c r="R31" s="7" t="s">
        <v>155</v>
      </c>
      <c r="S31" s="7" t="s">
        <v>155</v>
      </c>
      <c r="T31" s="7" t="s">
        <v>155</v>
      </c>
      <c r="U31" s="7" t="s">
        <v>155</v>
      </c>
      <c r="V31" s="7" t="s">
        <v>155</v>
      </c>
      <c r="W31" s="7" t="s">
        <v>155</v>
      </c>
      <c r="X31" s="7" t="s">
        <v>155</v>
      </c>
      <c r="Y31" s="7" t="s">
        <v>155</v>
      </c>
    </row>
    <row r="32" spans="1:25" ht="18" x14ac:dyDescent="0.2">
      <c r="A32" s="2" t="s">
        <v>55</v>
      </c>
      <c r="B32">
        <v>119</v>
      </c>
      <c r="C32" t="s">
        <v>56</v>
      </c>
      <c r="D32" s="1">
        <v>43089</v>
      </c>
      <c r="E32" s="8">
        <v>90000000</v>
      </c>
      <c r="F32" s="8">
        <v>404508916</v>
      </c>
      <c r="G32" s="8">
        <v>964496193</v>
      </c>
      <c r="H32" s="8">
        <v>874496193</v>
      </c>
      <c r="I32" s="7" t="s">
        <v>0</v>
      </c>
      <c r="J32" s="7" t="s">
        <v>1</v>
      </c>
      <c r="K32" s="7" t="s">
        <v>155</v>
      </c>
      <c r="L32" s="7" t="s">
        <v>155</v>
      </c>
      <c r="M32" s="7" t="s">
        <v>155</v>
      </c>
      <c r="N32" s="7" t="s">
        <v>155</v>
      </c>
      <c r="O32" s="7" t="s">
        <v>150</v>
      </c>
      <c r="P32" s="7" t="s">
        <v>155</v>
      </c>
      <c r="Q32" s="7" t="s">
        <v>155</v>
      </c>
      <c r="R32" s="7" t="s">
        <v>155</v>
      </c>
      <c r="S32" s="7" t="s">
        <v>155</v>
      </c>
      <c r="T32" s="7" t="s">
        <v>155</v>
      </c>
      <c r="U32" s="7" t="s">
        <v>155</v>
      </c>
      <c r="V32" s="7" t="s">
        <v>155</v>
      </c>
      <c r="W32" s="7" t="s">
        <v>155</v>
      </c>
      <c r="X32" s="7" t="s">
        <v>155</v>
      </c>
      <c r="Y32" s="7" t="s">
        <v>150</v>
      </c>
    </row>
    <row r="33" spans="1:25" ht="18" x14ac:dyDescent="0.2">
      <c r="A33" s="2" t="s">
        <v>57</v>
      </c>
      <c r="B33">
        <v>106</v>
      </c>
      <c r="C33" t="s">
        <v>58</v>
      </c>
      <c r="D33" s="1">
        <v>42475</v>
      </c>
      <c r="E33" s="8">
        <v>175000000</v>
      </c>
      <c r="F33" s="8">
        <v>364001123</v>
      </c>
      <c r="G33" s="8">
        <v>962854547</v>
      </c>
      <c r="H33" s="8">
        <v>787854547</v>
      </c>
      <c r="I33" s="7" t="s">
        <v>156</v>
      </c>
      <c r="J33" s="7" t="s">
        <v>1</v>
      </c>
      <c r="K33" s="7" t="s">
        <v>155</v>
      </c>
      <c r="L33" s="7" t="s">
        <v>155</v>
      </c>
      <c r="M33" s="7" t="s">
        <v>155</v>
      </c>
      <c r="N33" s="7" t="s">
        <v>155</v>
      </c>
      <c r="O33" s="7" t="s">
        <v>155</v>
      </c>
      <c r="P33" s="7" t="s">
        <v>150</v>
      </c>
      <c r="Q33" s="7" t="s">
        <v>155</v>
      </c>
      <c r="R33" s="7" t="s">
        <v>155</v>
      </c>
      <c r="S33" s="7" t="s">
        <v>150</v>
      </c>
      <c r="T33" s="7" t="s">
        <v>155</v>
      </c>
      <c r="U33" s="7" t="s">
        <v>155</v>
      </c>
      <c r="V33" s="7" t="s">
        <v>155</v>
      </c>
      <c r="W33" s="7" t="s">
        <v>155</v>
      </c>
      <c r="X33" s="7" t="s">
        <v>155</v>
      </c>
      <c r="Y33" s="7" t="s">
        <v>155</v>
      </c>
    </row>
    <row r="34" spans="1:25" ht="18" x14ac:dyDescent="0.2">
      <c r="A34" s="2" t="s">
        <v>59</v>
      </c>
      <c r="B34">
        <v>161</v>
      </c>
      <c r="C34" t="s">
        <v>60</v>
      </c>
      <c r="D34" s="1">
        <v>41621</v>
      </c>
      <c r="E34" s="8">
        <v>250000000</v>
      </c>
      <c r="F34" s="8">
        <v>258366855</v>
      </c>
      <c r="G34" s="8">
        <v>960366855</v>
      </c>
      <c r="H34" s="8">
        <v>710366855</v>
      </c>
      <c r="I34" s="7" t="s">
        <v>156</v>
      </c>
      <c r="J34" s="7" t="s">
        <v>1</v>
      </c>
      <c r="K34" s="7" t="s">
        <v>155</v>
      </c>
      <c r="L34" s="7" t="s">
        <v>155</v>
      </c>
      <c r="M34" s="7" t="s">
        <v>155</v>
      </c>
      <c r="N34" s="7" t="s">
        <v>155</v>
      </c>
      <c r="O34" s="7" t="s">
        <v>155</v>
      </c>
      <c r="P34" s="7" t="s">
        <v>155</v>
      </c>
      <c r="Q34" s="7" t="s">
        <v>150</v>
      </c>
      <c r="R34" s="7" t="s">
        <v>155</v>
      </c>
      <c r="S34" s="7" t="s">
        <v>155</v>
      </c>
      <c r="T34" s="7" t="s">
        <v>155</v>
      </c>
      <c r="U34" s="7" t="s">
        <v>155</v>
      </c>
      <c r="V34" s="7" t="s">
        <v>155</v>
      </c>
      <c r="W34" s="7" t="s">
        <v>155</v>
      </c>
      <c r="X34" s="7" t="s">
        <v>155</v>
      </c>
      <c r="Y34" s="7" t="s">
        <v>155</v>
      </c>
    </row>
    <row r="35" spans="1:25" ht="18" x14ac:dyDescent="0.2">
      <c r="A35" s="2" t="s">
        <v>61</v>
      </c>
      <c r="B35">
        <v>144</v>
      </c>
      <c r="C35" t="s">
        <v>60</v>
      </c>
      <c r="D35" s="1">
        <v>41990</v>
      </c>
      <c r="E35" s="8">
        <v>250000000</v>
      </c>
      <c r="F35" s="8">
        <v>255119788</v>
      </c>
      <c r="G35" s="8">
        <v>945577621</v>
      </c>
      <c r="H35" s="8">
        <v>695577621</v>
      </c>
      <c r="I35" s="7" t="s">
        <v>156</v>
      </c>
      <c r="J35" s="7" t="s">
        <v>1</v>
      </c>
      <c r="K35" s="7" t="s">
        <v>155</v>
      </c>
      <c r="L35" s="7" t="s">
        <v>155</v>
      </c>
      <c r="M35" s="7" t="s">
        <v>155</v>
      </c>
      <c r="N35" s="7" t="s">
        <v>155</v>
      </c>
      <c r="O35" s="7" t="s">
        <v>155</v>
      </c>
      <c r="P35" s="7" t="s">
        <v>155</v>
      </c>
      <c r="Q35" s="7" t="s">
        <v>150</v>
      </c>
      <c r="R35" s="7" t="s">
        <v>155</v>
      </c>
      <c r="S35" s="7" t="s">
        <v>155</v>
      </c>
      <c r="T35" s="7" t="s">
        <v>155</v>
      </c>
      <c r="U35" s="7" t="s">
        <v>155</v>
      </c>
      <c r="V35" s="7" t="s">
        <v>155</v>
      </c>
      <c r="W35" s="7" t="s">
        <v>155</v>
      </c>
      <c r="X35" s="7" t="s">
        <v>155</v>
      </c>
      <c r="Y35" s="7" t="s">
        <v>155</v>
      </c>
    </row>
    <row r="36" spans="1:25" ht="18" x14ac:dyDescent="0.2">
      <c r="A36" s="2" t="s">
        <v>62</v>
      </c>
      <c r="B36">
        <v>134</v>
      </c>
      <c r="C36" t="s">
        <v>63</v>
      </c>
      <c r="D36" s="1">
        <v>43406</v>
      </c>
      <c r="E36" s="8">
        <v>55000000</v>
      </c>
      <c r="F36" s="8">
        <v>216303339</v>
      </c>
      <c r="G36" s="8">
        <v>894985342</v>
      </c>
      <c r="H36" s="8">
        <v>839985342</v>
      </c>
      <c r="I36" s="7" t="s">
        <v>156</v>
      </c>
      <c r="J36" s="7" t="s">
        <v>157</v>
      </c>
      <c r="K36" s="7" t="s">
        <v>155</v>
      </c>
      <c r="L36" s="7" t="s">
        <v>155</v>
      </c>
      <c r="M36" s="7" t="s">
        <v>155</v>
      </c>
      <c r="N36" s="7" t="s">
        <v>155</v>
      </c>
      <c r="O36" s="7" t="s">
        <v>155</v>
      </c>
      <c r="P36" s="7" t="s">
        <v>155</v>
      </c>
      <c r="Q36" s="7" t="s">
        <v>155</v>
      </c>
      <c r="R36" s="7" t="s">
        <v>155</v>
      </c>
      <c r="S36" s="7" t="s">
        <v>150</v>
      </c>
      <c r="T36" s="7" t="s">
        <v>150</v>
      </c>
      <c r="U36" s="7" t="s">
        <v>150</v>
      </c>
      <c r="V36" s="7" t="s">
        <v>155</v>
      </c>
      <c r="W36" s="7" t="s">
        <v>155</v>
      </c>
      <c r="X36" s="7" t="s">
        <v>155</v>
      </c>
      <c r="Y36" s="7" t="s">
        <v>155</v>
      </c>
    </row>
    <row r="37" spans="1:25" ht="18" x14ac:dyDescent="0.2">
      <c r="A37" s="2" t="s">
        <v>64</v>
      </c>
      <c r="B37">
        <v>87</v>
      </c>
      <c r="C37" t="s">
        <v>26</v>
      </c>
      <c r="D37" s="1">
        <v>42559</v>
      </c>
      <c r="E37" s="8">
        <v>75000000</v>
      </c>
      <c r="F37" s="8">
        <v>368384330</v>
      </c>
      <c r="G37" s="8">
        <v>886750534</v>
      </c>
      <c r="H37" s="8">
        <v>811750534</v>
      </c>
      <c r="I37" s="7" t="s">
        <v>156</v>
      </c>
      <c r="J37" s="7" t="s">
        <v>1</v>
      </c>
      <c r="K37" s="7" t="s">
        <v>155</v>
      </c>
      <c r="L37" s="7" t="s">
        <v>155</v>
      </c>
      <c r="M37" s="7" t="s">
        <v>155</v>
      </c>
      <c r="N37" s="7" t="s">
        <v>150</v>
      </c>
      <c r="O37" s="7" t="s">
        <v>150</v>
      </c>
      <c r="P37" s="7" t="s">
        <v>155</v>
      </c>
      <c r="Q37" s="7" t="s">
        <v>155</v>
      </c>
      <c r="R37" s="7" t="s">
        <v>155</v>
      </c>
      <c r="S37" s="7" t="s">
        <v>155</v>
      </c>
      <c r="T37" s="7" t="s">
        <v>155</v>
      </c>
      <c r="U37" s="7" t="s">
        <v>155</v>
      </c>
      <c r="V37" s="7" t="s">
        <v>155</v>
      </c>
      <c r="W37" s="7" t="s">
        <v>155</v>
      </c>
      <c r="X37" s="7" t="s">
        <v>155</v>
      </c>
      <c r="Y37" s="7" t="s">
        <v>155</v>
      </c>
    </row>
    <row r="38" spans="1:25" ht="18" x14ac:dyDescent="0.2">
      <c r="A38" s="2" t="s">
        <v>65</v>
      </c>
      <c r="B38">
        <v>133</v>
      </c>
      <c r="C38" t="s">
        <v>17</v>
      </c>
      <c r="D38" s="1">
        <v>42923</v>
      </c>
      <c r="E38" s="8">
        <v>175000000</v>
      </c>
      <c r="F38" s="8">
        <v>334201140</v>
      </c>
      <c r="G38" s="8">
        <v>880166350</v>
      </c>
      <c r="H38" s="8">
        <v>705166350</v>
      </c>
      <c r="I38" s="7" t="s">
        <v>0</v>
      </c>
      <c r="J38" s="7" t="s">
        <v>1</v>
      </c>
      <c r="K38" s="7" t="s">
        <v>150</v>
      </c>
      <c r="L38" s="7" t="s">
        <v>155</v>
      </c>
      <c r="M38" s="7" t="s">
        <v>155</v>
      </c>
      <c r="N38" s="7" t="s">
        <v>155</v>
      </c>
      <c r="O38" s="7" t="s">
        <v>155</v>
      </c>
      <c r="P38" s="7" t="s">
        <v>155</v>
      </c>
      <c r="Q38" s="7" t="s">
        <v>155</v>
      </c>
      <c r="R38" s="7" t="s">
        <v>155</v>
      </c>
      <c r="S38" s="7" t="s">
        <v>155</v>
      </c>
      <c r="T38" s="7" t="s">
        <v>155</v>
      </c>
      <c r="U38" s="7" t="s">
        <v>155</v>
      </c>
      <c r="V38" s="7" t="s">
        <v>155</v>
      </c>
      <c r="W38" s="7" t="s">
        <v>155</v>
      </c>
      <c r="X38" s="7" t="s">
        <v>155</v>
      </c>
      <c r="Y38" s="7" t="s">
        <v>150</v>
      </c>
    </row>
    <row r="39" spans="1:25" ht="18" x14ac:dyDescent="0.2">
      <c r="A39" s="2" t="s">
        <v>66</v>
      </c>
      <c r="B39">
        <v>88</v>
      </c>
      <c r="C39" t="s">
        <v>26</v>
      </c>
      <c r="D39" s="1">
        <v>41103</v>
      </c>
      <c r="E39" s="8">
        <v>95000000</v>
      </c>
      <c r="F39" s="8">
        <v>161321843</v>
      </c>
      <c r="G39" s="8">
        <v>879765137</v>
      </c>
      <c r="H39" s="8">
        <v>784765137</v>
      </c>
      <c r="I39" s="7" t="s">
        <v>156</v>
      </c>
      <c r="J39" s="7" t="s">
        <v>1</v>
      </c>
      <c r="K39" s="7" t="s">
        <v>155</v>
      </c>
      <c r="L39" s="7" t="s">
        <v>155</v>
      </c>
      <c r="M39" s="7" t="s">
        <v>155</v>
      </c>
      <c r="N39" s="7" t="s">
        <v>150</v>
      </c>
      <c r="O39" s="7" t="s">
        <v>150</v>
      </c>
      <c r="P39" s="7" t="s">
        <v>155</v>
      </c>
      <c r="Q39" s="7" t="s">
        <v>155</v>
      </c>
      <c r="R39" s="7" t="s">
        <v>155</v>
      </c>
      <c r="S39" s="7" t="s">
        <v>155</v>
      </c>
      <c r="T39" s="7" t="s">
        <v>155</v>
      </c>
      <c r="U39" s="7" t="s">
        <v>155</v>
      </c>
      <c r="V39" s="7" t="s">
        <v>155</v>
      </c>
      <c r="W39" s="7" t="s">
        <v>155</v>
      </c>
      <c r="X39" s="7" t="s">
        <v>155</v>
      </c>
      <c r="Y39" s="7" t="s">
        <v>155</v>
      </c>
    </row>
    <row r="40" spans="1:25" ht="18" x14ac:dyDescent="0.2">
      <c r="A40" s="2" t="s">
        <v>67</v>
      </c>
      <c r="B40">
        <v>148</v>
      </c>
      <c r="C40" t="s">
        <v>40</v>
      </c>
      <c r="D40" s="1">
        <v>42314</v>
      </c>
      <c r="E40" s="8">
        <v>300000000</v>
      </c>
      <c r="F40" s="8">
        <v>200074175</v>
      </c>
      <c r="G40" s="8">
        <v>879620923</v>
      </c>
      <c r="H40" s="8">
        <v>579620923</v>
      </c>
      <c r="I40" s="7" t="s">
        <v>0</v>
      </c>
      <c r="J40" s="7" t="s">
        <v>1</v>
      </c>
      <c r="K40" s="7" t="s">
        <v>155</v>
      </c>
      <c r="L40" s="7" t="s">
        <v>155</v>
      </c>
      <c r="M40" s="7" t="s">
        <v>150</v>
      </c>
      <c r="N40" s="7" t="s">
        <v>155</v>
      </c>
      <c r="O40" s="7" t="s">
        <v>155</v>
      </c>
      <c r="P40" s="7" t="s">
        <v>155</v>
      </c>
      <c r="Q40" s="7" t="s">
        <v>155</v>
      </c>
      <c r="R40" s="7" t="s">
        <v>155</v>
      </c>
      <c r="S40" s="7" t="s">
        <v>155</v>
      </c>
      <c r="T40" s="7" t="s">
        <v>155</v>
      </c>
      <c r="U40" s="7" t="s">
        <v>155</v>
      </c>
      <c r="V40" s="7" t="s">
        <v>155</v>
      </c>
      <c r="W40" s="7" t="s">
        <v>155</v>
      </c>
      <c r="X40" s="7" t="s">
        <v>155</v>
      </c>
      <c r="Y40" s="7" t="s">
        <v>150</v>
      </c>
    </row>
    <row r="41" spans="1:25" ht="18" x14ac:dyDescent="0.2">
      <c r="A41" s="2" t="s">
        <v>68</v>
      </c>
      <c r="B41">
        <v>151</v>
      </c>
      <c r="C41" t="s">
        <v>35</v>
      </c>
      <c r="D41" s="1">
        <v>42454</v>
      </c>
      <c r="E41" s="8">
        <v>250000000</v>
      </c>
      <c r="F41" s="8">
        <v>330360194</v>
      </c>
      <c r="G41" s="8">
        <v>867500281</v>
      </c>
      <c r="H41" s="8">
        <v>617500281</v>
      </c>
      <c r="I41" s="7" t="s">
        <v>0</v>
      </c>
      <c r="J41" s="7" t="s">
        <v>1</v>
      </c>
      <c r="K41" s="7" t="s">
        <v>155</v>
      </c>
      <c r="L41" s="7" t="s">
        <v>155</v>
      </c>
      <c r="M41" s="7" t="s">
        <v>155</v>
      </c>
      <c r="N41" s="7" t="s">
        <v>155</v>
      </c>
      <c r="O41" s="7" t="s">
        <v>155</v>
      </c>
      <c r="P41" s="7" t="s">
        <v>155</v>
      </c>
      <c r="Q41" s="7" t="s">
        <v>150</v>
      </c>
      <c r="R41" s="7" t="s">
        <v>155</v>
      </c>
      <c r="S41" s="7" t="s">
        <v>155</v>
      </c>
      <c r="T41" s="7" t="s">
        <v>155</v>
      </c>
      <c r="U41" s="7" t="s">
        <v>155</v>
      </c>
      <c r="V41" s="7" t="s">
        <v>155</v>
      </c>
      <c r="W41" s="7" t="s">
        <v>155</v>
      </c>
      <c r="X41" s="7" t="s">
        <v>155</v>
      </c>
      <c r="Y41" s="7" t="s">
        <v>150</v>
      </c>
    </row>
    <row r="42" spans="1:25" ht="18" x14ac:dyDescent="0.2">
      <c r="A42" s="2" t="s">
        <v>69</v>
      </c>
      <c r="B42">
        <v>146</v>
      </c>
      <c r="C42" t="s">
        <v>17</v>
      </c>
      <c r="D42" s="1">
        <v>41600</v>
      </c>
      <c r="E42" s="8">
        <v>130000000</v>
      </c>
      <c r="F42" s="8">
        <v>424668047</v>
      </c>
      <c r="G42" s="8">
        <v>864868047</v>
      </c>
      <c r="H42" s="8">
        <v>734868047</v>
      </c>
      <c r="I42" s="7" t="s">
        <v>0</v>
      </c>
      <c r="J42" s="7" t="s">
        <v>1</v>
      </c>
      <c r="K42" s="7" t="s">
        <v>150</v>
      </c>
      <c r="L42" s="7" t="s">
        <v>155</v>
      </c>
      <c r="M42" s="7" t="s">
        <v>155</v>
      </c>
      <c r="N42" s="7" t="s">
        <v>155</v>
      </c>
      <c r="O42" s="7" t="s">
        <v>155</v>
      </c>
      <c r="P42" s="7" t="s">
        <v>155</v>
      </c>
      <c r="Q42" s="7" t="s">
        <v>155</v>
      </c>
      <c r="R42" s="7" t="s">
        <v>155</v>
      </c>
      <c r="S42" s="7" t="s">
        <v>155</v>
      </c>
      <c r="T42" s="7" t="s">
        <v>155</v>
      </c>
      <c r="U42" s="7" t="s">
        <v>155</v>
      </c>
      <c r="V42" s="7" t="s">
        <v>155</v>
      </c>
      <c r="W42" s="7" t="s">
        <v>155</v>
      </c>
      <c r="X42" s="7" t="s">
        <v>155</v>
      </c>
      <c r="Y42" s="7" t="s">
        <v>150</v>
      </c>
    </row>
    <row r="43" spans="1:25" ht="18" x14ac:dyDescent="0.2">
      <c r="A43" s="2" t="s">
        <v>70</v>
      </c>
      <c r="B43">
        <v>95</v>
      </c>
      <c r="C43" t="s">
        <v>26</v>
      </c>
      <c r="D43" s="1">
        <v>42174</v>
      </c>
      <c r="E43" s="8">
        <v>175000000</v>
      </c>
      <c r="F43" s="8">
        <v>356461711</v>
      </c>
      <c r="G43" s="8">
        <v>854235992</v>
      </c>
      <c r="H43" s="8">
        <v>679235992</v>
      </c>
      <c r="I43" s="7" t="s">
        <v>156</v>
      </c>
      <c r="J43" s="7" t="s">
        <v>1</v>
      </c>
      <c r="K43" s="7" t="s">
        <v>155</v>
      </c>
      <c r="L43" s="7" t="s">
        <v>155</v>
      </c>
      <c r="M43" s="7" t="s">
        <v>155</v>
      </c>
      <c r="N43" s="7" t="s">
        <v>150</v>
      </c>
      <c r="O43" s="7" t="s">
        <v>150</v>
      </c>
      <c r="P43" s="7" t="s">
        <v>155</v>
      </c>
      <c r="Q43" s="7" t="s">
        <v>155</v>
      </c>
      <c r="R43" s="7" t="s">
        <v>155</v>
      </c>
      <c r="S43" s="7" t="s">
        <v>155</v>
      </c>
      <c r="T43" s="7" t="s">
        <v>155</v>
      </c>
      <c r="U43" s="7" t="s">
        <v>155</v>
      </c>
      <c r="V43" s="7" t="s">
        <v>155</v>
      </c>
      <c r="W43" s="7" t="s">
        <v>155</v>
      </c>
      <c r="X43" s="7" t="s">
        <v>155</v>
      </c>
      <c r="Y43" s="7" t="s">
        <v>155</v>
      </c>
    </row>
    <row r="44" spans="1:25" ht="18" x14ac:dyDescent="0.2">
      <c r="A44" s="2" t="s">
        <v>71</v>
      </c>
      <c r="B44">
        <v>112</v>
      </c>
      <c r="C44" t="s">
        <v>72</v>
      </c>
      <c r="D44" s="1">
        <v>43378</v>
      </c>
      <c r="E44" s="8">
        <v>116000000</v>
      </c>
      <c r="F44" s="8">
        <v>213511408</v>
      </c>
      <c r="G44" s="8">
        <v>853628605</v>
      </c>
      <c r="H44" s="8">
        <v>737628605</v>
      </c>
      <c r="I44" s="7" t="s">
        <v>0</v>
      </c>
      <c r="J44" s="7" t="s">
        <v>157</v>
      </c>
      <c r="K44" s="7" t="s">
        <v>150</v>
      </c>
      <c r="L44" s="7" t="s">
        <v>155</v>
      </c>
      <c r="M44" s="7" t="s">
        <v>150</v>
      </c>
      <c r="N44" s="7" t="s">
        <v>155</v>
      </c>
      <c r="O44" s="7" t="s">
        <v>155</v>
      </c>
      <c r="P44" s="7" t="s">
        <v>155</v>
      </c>
      <c r="Q44" s="7" t="s">
        <v>155</v>
      </c>
      <c r="R44" s="7" t="s">
        <v>155</v>
      </c>
      <c r="S44" s="7" t="s">
        <v>155</v>
      </c>
      <c r="T44" s="7" t="s">
        <v>155</v>
      </c>
      <c r="U44" s="7" t="s">
        <v>155</v>
      </c>
      <c r="V44" s="7" t="s">
        <v>155</v>
      </c>
      <c r="W44" s="7" t="s">
        <v>155</v>
      </c>
      <c r="X44" s="7" t="s">
        <v>155</v>
      </c>
      <c r="Y44" s="7" t="s">
        <v>155</v>
      </c>
    </row>
    <row r="45" spans="1:25" ht="18" x14ac:dyDescent="0.2">
      <c r="A45" s="2" t="s">
        <v>73</v>
      </c>
      <c r="B45">
        <v>130</v>
      </c>
      <c r="C45" t="s">
        <v>56</v>
      </c>
      <c r="D45" s="1">
        <v>43042</v>
      </c>
      <c r="E45" s="8">
        <v>180000000</v>
      </c>
      <c r="F45" s="8">
        <v>315058289</v>
      </c>
      <c r="G45" s="8">
        <v>846980024</v>
      </c>
      <c r="H45" s="8">
        <v>666980024</v>
      </c>
      <c r="I45" s="7" t="s">
        <v>0</v>
      </c>
      <c r="J45" s="7" t="s">
        <v>1</v>
      </c>
      <c r="K45" s="7" t="s">
        <v>155</v>
      </c>
      <c r="L45" s="7" t="s">
        <v>155</v>
      </c>
      <c r="M45" s="7" t="s">
        <v>155</v>
      </c>
      <c r="N45" s="7" t="s">
        <v>155</v>
      </c>
      <c r="O45" s="7" t="s">
        <v>150</v>
      </c>
      <c r="P45" s="7" t="s">
        <v>155</v>
      </c>
      <c r="Q45" s="7" t="s">
        <v>155</v>
      </c>
      <c r="R45" s="7" t="s">
        <v>155</v>
      </c>
      <c r="S45" s="7" t="s">
        <v>155</v>
      </c>
      <c r="T45" s="7" t="s">
        <v>155</v>
      </c>
      <c r="U45" s="7" t="s">
        <v>155</v>
      </c>
      <c r="V45" s="7" t="s">
        <v>155</v>
      </c>
      <c r="W45" s="7" t="s">
        <v>155</v>
      </c>
      <c r="X45" s="7" t="s">
        <v>155</v>
      </c>
      <c r="Y45" s="7" t="s">
        <v>150</v>
      </c>
    </row>
    <row r="46" spans="1:25" ht="18" x14ac:dyDescent="0.2">
      <c r="A46" s="2" t="s">
        <v>74</v>
      </c>
      <c r="B46">
        <v>148</v>
      </c>
      <c r="C46" t="s">
        <v>17</v>
      </c>
      <c r="D46" s="1">
        <v>40375</v>
      </c>
      <c r="E46" s="8">
        <v>160000000</v>
      </c>
      <c r="F46" s="8">
        <v>292576195</v>
      </c>
      <c r="G46" s="8">
        <v>835524642</v>
      </c>
      <c r="H46" s="8">
        <v>675524642</v>
      </c>
      <c r="I46" s="7" t="s">
        <v>0</v>
      </c>
      <c r="J46" s="7" t="s">
        <v>1</v>
      </c>
      <c r="K46" s="7" t="s">
        <v>150</v>
      </c>
      <c r="L46" s="7" t="s">
        <v>155</v>
      </c>
      <c r="M46" s="7" t="s">
        <v>155</v>
      </c>
      <c r="N46" s="7" t="s">
        <v>155</v>
      </c>
      <c r="O46" s="7" t="s">
        <v>155</v>
      </c>
      <c r="P46" s="7" t="s">
        <v>155</v>
      </c>
      <c r="Q46" s="7" t="s">
        <v>155</v>
      </c>
      <c r="R46" s="7" t="s">
        <v>155</v>
      </c>
      <c r="S46" s="7" t="s">
        <v>155</v>
      </c>
      <c r="T46" s="7" t="s">
        <v>155</v>
      </c>
      <c r="U46" s="7" t="s">
        <v>155</v>
      </c>
      <c r="V46" s="7" t="s">
        <v>155</v>
      </c>
      <c r="W46" s="7" t="s">
        <v>155</v>
      </c>
      <c r="X46" s="7" t="s">
        <v>155</v>
      </c>
      <c r="Y46" s="7" t="s">
        <v>150</v>
      </c>
    </row>
    <row r="47" spans="1:25" ht="18" x14ac:dyDescent="0.2">
      <c r="A47" s="2" t="s">
        <v>75</v>
      </c>
      <c r="B47">
        <v>141</v>
      </c>
      <c r="C47" t="s">
        <v>35</v>
      </c>
      <c r="D47" s="1">
        <v>42888</v>
      </c>
      <c r="E47" s="8">
        <v>150000000</v>
      </c>
      <c r="F47" s="8">
        <v>412563408</v>
      </c>
      <c r="G47" s="8">
        <v>821133378</v>
      </c>
      <c r="H47" s="8">
        <v>671133378</v>
      </c>
      <c r="I47" s="7" t="s">
        <v>0</v>
      </c>
      <c r="J47" s="7" t="s">
        <v>1</v>
      </c>
      <c r="K47" s="7" t="s">
        <v>155</v>
      </c>
      <c r="L47" s="7" t="s">
        <v>155</v>
      </c>
      <c r="M47" s="7" t="s">
        <v>155</v>
      </c>
      <c r="N47" s="7" t="s">
        <v>155</v>
      </c>
      <c r="O47" s="7" t="s">
        <v>155</v>
      </c>
      <c r="P47" s="7" t="s">
        <v>155</v>
      </c>
      <c r="Q47" s="7" t="s">
        <v>150</v>
      </c>
      <c r="R47" s="7" t="s">
        <v>155</v>
      </c>
      <c r="S47" s="7" t="s">
        <v>155</v>
      </c>
      <c r="T47" s="7" t="s">
        <v>155</v>
      </c>
      <c r="U47" s="7" t="s">
        <v>155</v>
      </c>
      <c r="V47" s="7" t="s">
        <v>155</v>
      </c>
      <c r="W47" s="7" t="s">
        <v>155</v>
      </c>
      <c r="X47" s="7" t="s">
        <v>155</v>
      </c>
      <c r="Y47" s="7" t="s">
        <v>150</v>
      </c>
    </row>
    <row r="48" spans="1:25" ht="18" x14ac:dyDescent="0.2">
      <c r="A48" s="2" t="s">
        <v>76</v>
      </c>
      <c r="B48">
        <v>132</v>
      </c>
      <c r="C48" t="s">
        <v>50</v>
      </c>
      <c r="D48" s="1">
        <v>42692</v>
      </c>
      <c r="E48" s="8">
        <v>180000000</v>
      </c>
      <c r="F48" s="8">
        <v>234037575</v>
      </c>
      <c r="G48" s="8">
        <v>802402853</v>
      </c>
      <c r="H48" s="8">
        <v>622402853</v>
      </c>
      <c r="I48" s="7" t="s">
        <v>156</v>
      </c>
      <c r="J48" s="7" t="s">
        <v>1</v>
      </c>
      <c r="K48" s="7" t="s">
        <v>155</v>
      </c>
      <c r="L48" s="7" t="s">
        <v>155</v>
      </c>
      <c r="M48" s="7" t="s">
        <v>155</v>
      </c>
      <c r="N48" s="7" t="s">
        <v>155</v>
      </c>
      <c r="O48" s="7" t="s">
        <v>155</v>
      </c>
      <c r="P48" s="7" t="s">
        <v>150</v>
      </c>
      <c r="Q48" s="7" t="s">
        <v>150</v>
      </c>
      <c r="R48" s="7" t="s">
        <v>155</v>
      </c>
      <c r="S48" s="7" t="s">
        <v>155</v>
      </c>
      <c r="T48" s="7" t="s">
        <v>155</v>
      </c>
      <c r="U48" s="7" t="s">
        <v>155</v>
      </c>
      <c r="V48" s="7" t="s">
        <v>155</v>
      </c>
      <c r="W48" s="7" t="s">
        <v>155</v>
      </c>
      <c r="X48" s="7" t="s">
        <v>155</v>
      </c>
      <c r="Y48" s="7" t="s">
        <v>155</v>
      </c>
    </row>
    <row r="49" spans="1:25" ht="18" x14ac:dyDescent="0.2">
      <c r="A49" s="2" t="s">
        <v>77</v>
      </c>
      <c r="B49">
        <v>108</v>
      </c>
      <c r="C49" t="s">
        <v>56</v>
      </c>
      <c r="D49" s="1">
        <v>42412</v>
      </c>
      <c r="E49" s="8">
        <v>58000000</v>
      </c>
      <c r="F49" s="8">
        <v>363070709</v>
      </c>
      <c r="G49" s="8">
        <v>801025593</v>
      </c>
      <c r="H49" s="8">
        <v>743025593</v>
      </c>
      <c r="I49" s="7" t="s">
        <v>0</v>
      </c>
      <c r="J49" s="7" t="s">
        <v>1</v>
      </c>
      <c r="K49" s="7" t="s">
        <v>155</v>
      </c>
      <c r="L49" s="7" t="s">
        <v>155</v>
      </c>
      <c r="M49" s="7" t="s">
        <v>155</v>
      </c>
      <c r="N49" s="7" t="s">
        <v>155</v>
      </c>
      <c r="O49" s="7" t="s">
        <v>150</v>
      </c>
      <c r="P49" s="7" t="s">
        <v>155</v>
      </c>
      <c r="Q49" s="7" t="s">
        <v>155</v>
      </c>
      <c r="R49" s="7" t="s">
        <v>155</v>
      </c>
      <c r="S49" s="7" t="s">
        <v>155</v>
      </c>
      <c r="T49" s="7" t="s">
        <v>155</v>
      </c>
      <c r="U49" s="7" t="s">
        <v>155</v>
      </c>
      <c r="V49" s="7" t="s">
        <v>155</v>
      </c>
      <c r="W49" s="7" t="s">
        <v>155</v>
      </c>
      <c r="X49" s="7" t="s">
        <v>155</v>
      </c>
      <c r="Y49" s="7" t="s">
        <v>150</v>
      </c>
    </row>
    <row r="50" spans="1:25" ht="18" x14ac:dyDescent="0.2">
      <c r="A50" s="2" t="s">
        <v>78</v>
      </c>
      <c r="B50">
        <v>98</v>
      </c>
      <c r="C50" t="s">
        <v>79</v>
      </c>
      <c r="D50" s="1">
        <v>43061</v>
      </c>
      <c r="E50" s="8">
        <v>175000000</v>
      </c>
      <c r="F50" s="8">
        <v>209726015</v>
      </c>
      <c r="G50" s="8">
        <v>798008101</v>
      </c>
      <c r="H50" s="8">
        <v>623008101</v>
      </c>
      <c r="I50" s="7" t="s">
        <v>156</v>
      </c>
      <c r="J50" s="7" t="s">
        <v>1</v>
      </c>
      <c r="K50" s="7" t="s">
        <v>155</v>
      </c>
      <c r="L50" s="7" t="s">
        <v>155</v>
      </c>
      <c r="M50" s="7" t="s">
        <v>155</v>
      </c>
      <c r="N50" s="7" t="s">
        <v>150</v>
      </c>
      <c r="O50" s="7" t="s">
        <v>150</v>
      </c>
      <c r="P50" s="7" t="s">
        <v>155</v>
      </c>
      <c r="Q50" s="7" t="s">
        <v>155</v>
      </c>
      <c r="R50" s="7" t="s">
        <v>155</v>
      </c>
      <c r="S50" s="7" t="s">
        <v>155</v>
      </c>
      <c r="T50" s="7" t="s">
        <v>155</v>
      </c>
      <c r="U50" s="7" t="s">
        <v>155</v>
      </c>
      <c r="V50" s="7" t="s">
        <v>150</v>
      </c>
      <c r="W50" s="7" t="s">
        <v>155</v>
      </c>
      <c r="X50" s="7" t="s">
        <v>155</v>
      </c>
      <c r="Y50" s="7" t="s">
        <v>155</v>
      </c>
    </row>
    <row r="51" spans="1:25" ht="18" x14ac:dyDescent="0.2">
      <c r="A51" s="2" t="s">
        <v>78</v>
      </c>
      <c r="B51">
        <v>105</v>
      </c>
      <c r="C51" t="s">
        <v>26</v>
      </c>
      <c r="D51" s="1">
        <v>43061</v>
      </c>
      <c r="E51" s="8">
        <v>175000000</v>
      </c>
      <c r="F51" s="8">
        <v>209726015</v>
      </c>
      <c r="G51" s="8">
        <v>798008101</v>
      </c>
      <c r="H51" s="8">
        <v>623008101</v>
      </c>
      <c r="I51" s="7" t="s">
        <v>156</v>
      </c>
      <c r="J51" s="7" t="s">
        <v>1</v>
      </c>
      <c r="K51" s="7" t="s">
        <v>155</v>
      </c>
      <c r="L51" s="7" t="s">
        <v>155</v>
      </c>
      <c r="M51" s="7" t="s">
        <v>155</v>
      </c>
      <c r="N51" s="7" t="s">
        <v>150</v>
      </c>
      <c r="O51" s="7" t="s">
        <v>150</v>
      </c>
      <c r="P51" s="7" t="s">
        <v>155</v>
      </c>
      <c r="Q51" s="7" t="s">
        <v>155</v>
      </c>
      <c r="R51" s="7" t="s">
        <v>155</v>
      </c>
      <c r="S51" s="7" t="s">
        <v>155</v>
      </c>
      <c r="T51" s="7" t="s">
        <v>155</v>
      </c>
      <c r="U51" s="7" t="s">
        <v>155</v>
      </c>
      <c r="V51" s="7" t="s">
        <v>150</v>
      </c>
      <c r="W51" s="7" t="s">
        <v>155</v>
      </c>
      <c r="X51" s="7" t="s">
        <v>155</v>
      </c>
      <c r="Y51" s="7" t="s">
        <v>155</v>
      </c>
    </row>
    <row r="52" spans="1:25" ht="18" x14ac:dyDescent="0.2">
      <c r="A52" s="2" t="s">
        <v>80</v>
      </c>
      <c r="B52">
        <v>129</v>
      </c>
      <c r="C52" t="s">
        <v>35</v>
      </c>
      <c r="D52" s="1">
        <v>42881</v>
      </c>
      <c r="E52" s="8">
        <v>230000000</v>
      </c>
      <c r="F52" s="8">
        <v>172558876</v>
      </c>
      <c r="G52" s="8">
        <v>788241137</v>
      </c>
      <c r="H52" s="8">
        <v>558241137</v>
      </c>
      <c r="I52" s="7" t="s">
        <v>0</v>
      </c>
      <c r="J52" s="7" t="s">
        <v>1</v>
      </c>
      <c r="K52" s="7" t="s">
        <v>155</v>
      </c>
      <c r="L52" s="7" t="s">
        <v>155</v>
      </c>
      <c r="M52" s="7" t="s">
        <v>155</v>
      </c>
      <c r="N52" s="7" t="s">
        <v>155</v>
      </c>
      <c r="O52" s="7" t="s">
        <v>155</v>
      </c>
      <c r="P52" s="7" t="s">
        <v>155</v>
      </c>
      <c r="Q52" s="7" t="s">
        <v>150</v>
      </c>
      <c r="R52" s="7" t="s">
        <v>155</v>
      </c>
      <c r="S52" s="7" t="s">
        <v>155</v>
      </c>
      <c r="T52" s="7" t="s">
        <v>155</v>
      </c>
      <c r="U52" s="7" t="s">
        <v>155</v>
      </c>
      <c r="V52" s="7" t="s">
        <v>155</v>
      </c>
      <c r="W52" s="7" t="s">
        <v>155</v>
      </c>
      <c r="X52" s="7" t="s">
        <v>155</v>
      </c>
      <c r="Y52" s="7" t="s">
        <v>150</v>
      </c>
    </row>
    <row r="53" spans="1:25" ht="18" x14ac:dyDescent="0.2">
      <c r="A53" s="2" t="s">
        <v>81</v>
      </c>
      <c r="B53">
        <v>119</v>
      </c>
      <c r="C53" t="s">
        <v>56</v>
      </c>
      <c r="D53" s="1">
        <v>43238</v>
      </c>
      <c r="E53" s="8">
        <v>110000000</v>
      </c>
      <c r="F53" s="8">
        <v>324591735</v>
      </c>
      <c r="G53" s="8">
        <v>786680557</v>
      </c>
      <c r="H53" s="8">
        <v>676680557</v>
      </c>
      <c r="I53" s="7" t="s">
        <v>0</v>
      </c>
      <c r="J53" s="7" t="s">
        <v>1</v>
      </c>
      <c r="K53" s="7" t="s">
        <v>155</v>
      </c>
      <c r="L53" s="7" t="s">
        <v>155</v>
      </c>
      <c r="M53" s="7" t="s">
        <v>155</v>
      </c>
      <c r="N53" s="7" t="s">
        <v>155</v>
      </c>
      <c r="O53" s="7" t="s">
        <v>150</v>
      </c>
      <c r="P53" s="7" t="s">
        <v>155</v>
      </c>
      <c r="Q53" s="7" t="s">
        <v>155</v>
      </c>
      <c r="R53" s="7" t="s">
        <v>155</v>
      </c>
      <c r="S53" s="7" t="s">
        <v>155</v>
      </c>
      <c r="T53" s="7" t="s">
        <v>155</v>
      </c>
      <c r="U53" s="7" t="s">
        <v>155</v>
      </c>
      <c r="V53" s="7" t="s">
        <v>155</v>
      </c>
      <c r="W53" s="7" t="s">
        <v>155</v>
      </c>
      <c r="X53" s="7" t="s">
        <v>155</v>
      </c>
      <c r="Y53" s="7" t="s">
        <v>150</v>
      </c>
    </row>
    <row r="54" spans="1:25" ht="18" x14ac:dyDescent="0.2">
      <c r="A54" s="2" t="s">
        <v>82</v>
      </c>
      <c r="B54">
        <v>121</v>
      </c>
      <c r="C54" t="s">
        <v>56</v>
      </c>
      <c r="D54" s="1">
        <v>41852</v>
      </c>
      <c r="E54" s="8">
        <v>170000000</v>
      </c>
      <c r="F54" s="8">
        <v>333172112</v>
      </c>
      <c r="G54" s="8">
        <v>770867516</v>
      </c>
      <c r="H54" s="8">
        <v>600867516</v>
      </c>
      <c r="I54" s="7" t="s">
        <v>0</v>
      </c>
      <c r="J54" s="7" t="s">
        <v>1</v>
      </c>
      <c r="K54" s="7" t="s">
        <v>155</v>
      </c>
      <c r="L54" s="7" t="s">
        <v>155</v>
      </c>
      <c r="M54" s="7" t="s">
        <v>155</v>
      </c>
      <c r="N54" s="7" t="s">
        <v>155</v>
      </c>
      <c r="O54" s="7" t="s">
        <v>150</v>
      </c>
      <c r="P54" s="7" t="s">
        <v>155</v>
      </c>
      <c r="Q54" s="7" t="s">
        <v>155</v>
      </c>
      <c r="R54" s="7" t="s">
        <v>155</v>
      </c>
      <c r="S54" s="7" t="s">
        <v>155</v>
      </c>
      <c r="T54" s="7" t="s">
        <v>155</v>
      </c>
      <c r="U54" s="7" t="s">
        <v>155</v>
      </c>
      <c r="V54" s="7" t="s">
        <v>155</v>
      </c>
      <c r="W54" s="7" t="s">
        <v>155</v>
      </c>
      <c r="X54" s="7" t="s">
        <v>155</v>
      </c>
      <c r="Y54" s="7" t="s">
        <v>150</v>
      </c>
    </row>
    <row r="55" spans="1:25" ht="18" x14ac:dyDescent="0.2">
      <c r="A55" s="2" t="s">
        <v>83</v>
      </c>
      <c r="B55">
        <v>123</v>
      </c>
      <c r="C55" t="s">
        <v>17</v>
      </c>
      <c r="D55" s="1">
        <v>41964</v>
      </c>
      <c r="E55" s="8">
        <v>125000000</v>
      </c>
      <c r="F55" s="8">
        <v>337135885</v>
      </c>
      <c r="G55" s="8">
        <v>766575131</v>
      </c>
      <c r="H55" s="8">
        <v>641575131</v>
      </c>
      <c r="I55" s="7" t="s">
        <v>0</v>
      </c>
      <c r="J55" s="7" t="s">
        <v>1</v>
      </c>
      <c r="K55" s="7" t="s">
        <v>150</v>
      </c>
      <c r="L55" s="7" t="s">
        <v>155</v>
      </c>
      <c r="M55" s="7" t="s">
        <v>155</v>
      </c>
      <c r="N55" s="7" t="s">
        <v>155</v>
      </c>
      <c r="O55" s="7" t="s">
        <v>155</v>
      </c>
      <c r="P55" s="7" t="s">
        <v>155</v>
      </c>
      <c r="Q55" s="7" t="s">
        <v>155</v>
      </c>
      <c r="R55" s="7" t="s">
        <v>155</v>
      </c>
      <c r="S55" s="7" t="s">
        <v>155</v>
      </c>
      <c r="T55" s="7" t="s">
        <v>155</v>
      </c>
      <c r="U55" s="7" t="s">
        <v>155</v>
      </c>
      <c r="V55" s="7" t="s">
        <v>155</v>
      </c>
      <c r="W55" s="7" t="s">
        <v>155</v>
      </c>
      <c r="X55" s="7" t="s">
        <v>155</v>
      </c>
      <c r="Y55" s="7" t="s">
        <v>150</v>
      </c>
    </row>
    <row r="56" spans="1:25" ht="18" x14ac:dyDescent="0.2">
      <c r="A56" s="2" t="s">
        <v>84</v>
      </c>
      <c r="B56">
        <v>97</v>
      </c>
      <c r="C56" t="s">
        <v>85</v>
      </c>
      <c r="D56" s="1">
        <v>41789</v>
      </c>
      <c r="E56" s="8">
        <v>180000000</v>
      </c>
      <c r="F56" s="8">
        <v>241407328</v>
      </c>
      <c r="G56" s="8">
        <v>758536735</v>
      </c>
      <c r="H56" s="8">
        <v>578536735</v>
      </c>
      <c r="I56" s="7" t="s">
        <v>0</v>
      </c>
      <c r="J56" s="7" t="s">
        <v>1</v>
      </c>
      <c r="K56" s="7" t="s">
        <v>155</v>
      </c>
      <c r="L56" s="7" t="s">
        <v>155</v>
      </c>
      <c r="M56" s="7" t="s">
        <v>155</v>
      </c>
      <c r="N56" s="7" t="s">
        <v>155</v>
      </c>
      <c r="O56" s="7" t="s">
        <v>155</v>
      </c>
      <c r="P56" s="7" t="s">
        <v>150</v>
      </c>
      <c r="Q56" s="7" t="s">
        <v>155</v>
      </c>
      <c r="R56" s="7" t="s">
        <v>155</v>
      </c>
      <c r="S56" s="7" t="s">
        <v>155</v>
      </c>
      <c r="T56" s="7" t="s">
        <v>155</v>
      </c>
      <c r="U56" s="7" t="s">
        <v>155</v>
      </c>
      <c r="V56" s="7" t="s">
        <v>155</v>
      </c>
      <c r="W56" s="7" t="s">
        <v>155</v>
      </c>
      <c r="X56" s="7" t="s">
        <v>155</v>
      </c>
      <c r="Y56" s="7" t="s">
        <v>150</v>
      </c>
    </row>
    <row r="57" spans="1:25" ht="18" x14ac:dyDescent="0.2">
      <c r="A57" s="2" t="s">
        <v>86</v>
      </c>
      <c r="B57">
        <v>136</v>
      </c>
      <c r="C57" t="s">
        <v>17</v>
      </c>
      <c r="D57" s="1">
        <v>41093</v>
      </c>
      <c r="E57" s="8">
        <v>220000000</v>
      </c>
      <c r="F57" s="8">
        <v>262030663</v>
      </c>
      <c r="G57" s="8">
        <v>757890267</v>
      </c>
      <c r="H57" s="8">
        <v>537890267</v>
      </c>
      <c r="I57" s="7" t="s">
        <v>0</v>
      </c>
      <c r="J57" s="7" t="s">
        <v>1</v>
      </c>
      <c r="K57" s="7" t="s">
        <v>150</v>
      </c>
      <c r="L57" s="7" t="s">
        <v>155</v>
      </c>
      <c r="M57" s="7" t="s">
        <v>155</v>
      </c>
      <c r="N57" s="7" t="s">
        <v>155</v>
      </c>
      <c r="O57" s="7" t="s">
        <v>155</v>
      </c>
      <c r="P57" s="7" t="s">
        <v>155</v>
      </c>
      <c r="Q57" s="7" t="s">
        <v>155</v>
      </c>
      <c r="R57" s="7" t="s">
        <v>155</v>
      </c>
      <c r="S57" s="7" t="s">
        <v>155</v>
      </c>
      <c r="T57" s="7" t="s">
        <v>155</v>
      </c>
      <c r="U57" s="7" t="s">
        <v>155</v>
      </c>
      <c r="V57" s="7" t="s">
        <v>155</v>
      </c>
      <c r="W57" s="7" t="s">
        <v>155</v>
      </c>
      <c r="X57" s="7" t="s">
        <v>155</v>
      </c>
      <c r="Y57" s="7" t="s">
        <v>150</v>
      </c>
    </row>
    <row r="58" spans="1:25" ht="18" x14ac:dyDescent="0.2">
      <c r="A58" s="2" t="s">
        <v>87</v>
      </c>
      <c r="B58">
        <v>93</v>
      </c>
      <c r="C58" t="s">
        <v>26</v>
      </c>
      <c r="D58" s="1">
        <v>40319</v>
      </c>
      <c r="E58" s="8">
        <v>165000000</v>
      </c>
      <c r="F58" s="8">
        <v>238736787</v>
      </c>
      <c r="G58" s="8">
        <v>756244673</v>
      </c>
      <c r="H58" s="8">
        <v>591244673</v>
      </c>
      <c r="I58" s="7" t="s">
        <v>156</v>
      </c>
      <c r="J58" s="7" t="s">
        <v>1</v>
      </c>
      <c r="K58" s="7" t="s">
        <v>155</v>
      </c>
      <c r="L58" s="7" t="s">
        <v>155</v>
      </c>
      <c r="M58" s="7" t="s">
        <v>155</v>
      </c>
      <c r="N58" s="7" t="s">
        <v>150</v>
      </c>
      <c r="O58" s="7" t="s">
        <v>150</v>
      </c>
      <c r="P58" s="7" t="s">
        <v>155</v>
      </c>
      <c r="Q58" s="7" t="s">
        <v>155</v>
      </c>
      <c r="R58" s="7" t="s">
        <v>155</v>
      </c>
      <c r="S58" s="7" t="s">
        <v>155</v>
      </c>
      <c r="T58" s="7" t="s">
        <v>155</v>
      </c>
      <c r="U58" s="7" t="s">
        <v>155</v>
      </c>
      <c r="V58" s="7" t="s">
        <v>155</v>
      </c>
      <c r="W58" s="7" t="s">
        <v>155</v>
      </c>
      <c r="X58" s="7" t="s">
        <v>155</v>
      </c>
      <c r="Y58" s="7" t="s">
        <v>155</v>
      </c>
    </row>
    <row r="59" spans="1:25" ht="18" x14ac:dyDescent="0.2">
      <c r="A59" s="2" t="s">
        <v>88</v>
      </c>
      <c r="B59">
        <v>132</v>
      </c>
      <c r="C59" t="s">
        <v>17</v>
      </c>
      <c r="D59" s="1">
        <v>41782</v>
      </c>
      <c r="E59" s="8">
        <v>200000000</v>
      </c>
      <c r="F59" s="8">
        <v>233921534</v>
      </c>
      <c r="G59" s="8">
        <v>747862775</v>
      </c>
      <c r="H59" s="8">
        <v>547862775</v>
      </c>
      <c r="I59" s="7" t="s">
        <v>0</v>
      </c>
      <c r="J59" s="7" t="s">
        <v>1</v>
      </c>
      <c r="K59" s="7" t="s">
        <v>150</v>
      </c>
      <c r="L59" s="7" t="s">
        <v>155</v>
      </c>
      <c r="M59" s="7" t="s">
        <v>155</v>
      </c>
      <c r="N59" s="7" t="s">
        <v>155</v>
      </c>
      <c r="O59" s="7" t="s">
        <v>155</v>
      </c>
      <c r="P59" s="7" t="s">
        <v>155</v>
      </c>
      <c r="Q59" s="7" t="s">
        <v>155</v>
      </c>
      <c r="R59" s="7" t="s">
        <v>155</v>
      </c>
      <c r="S59" s="7" t="s">
        <v>155</v>
      </c>
      <c r="T59" s="7" t="s">
        <v>155</v>
      </c>
      <c r="U59" s="7" t="s">
        <v>155</v>
      </c>
      <c r="V59" s="7" t="s">
        <v>155</v>
      </c>
      <c r="W59" s="7" t="s">
        <v>155</v>
      </c>
      <c r="X59" s="7" t="s">
        <v>155</v>
      </c>
      <c r="Y59" s="7" t="s">
        <v>150</v>
      </c>
    </row>
    <row r="60" spans="1:25" ht="18" x14ac:dyDescent="0.2">
      <c r="A60" s="2" t="s">
        <v>89</v>
      </c>
      <c r="B60">
        <v>93</v>
      </c>
      <c r="C60" t="s">
        <v>26</v>
      </c>
      <c r="D60" s="1">
        <v>41068</v>
      </c>
      <c r="E60" s="8">
        <v>145000000</v>
      </c>
      <c r="F60" s="8">
        <v>216391482</v>
      </c>
      <c r="G60" s="8">
        <v>746921271</v>
      </c>
      <c r="H60" s="8">
        <v>601921271</v>
      </c>
      <c r="I60" s="7" t="s">
        <v>156</v>
      </c>
      <c r="J60" s="7" t="s">
        <v>1</v>
      </c>
      <c r="K60" s="7" t="s">
        <v>155</v>
      </c>
      <c r="L60" s="7" t="s">
        <v>155</v>
      </c>
      <c r="M60" s="7" t="s">
        <v>155</v>
      </c>
      <c r="N60" s="7" t="s">
        <v>150</v>
      </c>
      <c r="O60" s="7" t="s">
        <v>150</v>
      </c>
      <c r="P60" s="7" t="s">
        <v>155</v>
      </c>
      <c r="Q60" s="7" t="s">
        <v>155</v>
      </c>
      <c r="R60" s="7" t="s">
        <v>155</v>
      </c>
      <c r="S60" s="7" t="s">
        <v>155</v>
      </c>
      <c r="T60" s="7" t="s">
        <v>155</v>
      </c>
      <c r="U60" s="7" t="s">
        <v>155</v>
      </c>
      <c r="V60" s="7" t="s">
        <v>155</v>
      </c>
      <c r="W60" s="7" t="s">
        <v>155</v>
      </c>
      <c r="X60" s="7" t="s">
        <v>155</v>
      </c>
      <c r="Y60" s="7" t="s">
        <v>155</v>
      </c>
    </row>
    <row r="61" spans="1:25" ht="18" x14ac:dyDescent="0.2">
      <c r="A61" s="2" t="s">
        <v>90</v>
      </c>
      <c r="B61">
        <v>123</v>
      </c>
      <c r="C61" t="s">
        <v>35</v>
      </c>
      <c r="D61" s="1">
        <v>42587</v>
      </c>
      <c r="E61" s="8">
        <v>175000000</v>
      </c>
      <c r="F61" s="8">
        <v>325100054</v>
      </c>
      <c r="G61" s="8">
        <v>746059887</v>
      </c>
      <c r="H61" s="8">
        <v>571059887</v>
      </c>
      <c r="I61" s="7" t="s">
        <v>0</v>
      </c>
      <c r="J61" s="7" t="s">
        <v>1</v>
      </c>
      <c r="K61" s="7" t="s">
        <v>155</v>
      </c>
      <c r="L61" s="7" t="s">
        <v>155</v>
      </c>
      <c r="M61" s="7" t="s">
        <v>155</v>
      </c>
      <c r="N61" s="7" t="s">
        <v>155</v>
      </c>
      <c r="O61" s="7" t="s">
        <v>155</v>
      </c>
      <c r="P61" s="7" t="s">
        <v>155</v>
      </c>
      <c r="Q61" s="7" t="s">
        <v>150</v>
      </c>
      <c r="R61" s="7" t="s">
        <v>155</v>
      </c>
      <c r="S61" s="7" t="s">
        <v>155</v>
      </c>
      <c r="T61" s="7" t="s">
        <v>155</v>
      </c>
      <c r="U61" s="7" t="s">
        <v>155</v>
      </c>
      <c r="V61" s="7" t="s">
        <v>155</v>
      </c>
      <c r="W61" s="7" t="s">
        <v>155</v>
      </c>
      <c r="X61" s="7" t="s">
        <v>155</v>
      </c>
      <c r="Y61" s="7" t="s">
        <v>150</v>
      </c>
    </row>
    <row r="62" spans="1:25" ht="18" x14ac:dyDescent="0.2">
      <c r="A62" s="2" t="s">
        <v>91</v>
      </c>
      <c r="B62">
        <v>104</v>
      </c>
      <c r="C62" t="s">
        <v>26</v>
      </c>
      <c r="D62" s="1">
        <v>41446</v>
      </c>
      <c r="E62" s="8">
        <v>200000000</v>
      </c>
      <c r="F62" s="8">
        <v>268488329</v>
      </c>
      <c r="G62" s="8">
        <v>743588329</v>
      </c>
      <c r="H62" s="8">
        <v>543588329</v>
      </c>
      <c r="I62" s="7" t="s">
        <v>156</v>
      </c>
      <c r="J62" s="7" t="s">
        <v>1</v>
      </c>
      <c r="K62" s="7" t="s">
        <v>155</v>
      </c>
      <c r="L62" s="7" t="s">
        <v>155</v>
      </c>
      <c r="M62" s="7" t="s">
        <v>155</v>
      </c>
      <c r="N62" s="7" t="s">
        <v>150</v>
      </c>
      <c r="O62" s="7" t="s">
        <v>150</v>
      </c>
      <c r="P62" s="7" t="s">
        <v>155</v>
      </c>
      <c r="Q62" s="7" t="s">
        <v>155</v>
      </c>
      <c r="R62" s="7" t="s">
        <v>155</v>
      </c>
      <c r="S62" s="7" t="s">
        <v>155</v>
      </c>
      <c r="T62" s="7" t="s">
        <v>155</v>
      </c>
      <c r="U62" s="7" t="s">
        <v>155</v>
      </c>
      <c r="V62" s="7" t="s">
        <v>155</v>
      </c>
      <c r="W62" s="7" t="s">
        <v>155</v>
      </c>
      <c r="X62" s="7" t="s">
        <v>155</v>
      </c>
      <c r="Y62" s="7" t="s">
        <v>155</v>
      </c>
    </row>
    <row r="63" spans="1:25" ht="18" x14ac:dyDescent="0.2">
      <c r="A63" s="2" t="s">
        <v>92</v>
      </c>
      <c r="B63">
        <v>136</v>
      </c>
      <c r="C63" t="s">
        <v>17</v>
      </c>
      <c r="D63" s="1">
        <v>41733</v>
      </c>
      <c r="E63" s="8">
        <v>170000000</v>
      </c>
      <c r="F63" s="8">
        <v>259746958</v>
      </c>
      <c r="G63" s="8">
        <v>714401889</v>
      </c>
      <c r="H63" s="8">
        <v>544401889</v>
      </c>
      <c r="I63" s="7" t="s">
        <v>0</v>
      </c>
      <c r="J63" s="7" t="s">
        <v>1</v>
      </c>
      <c r="K63" s="7" t="s">
        <v>150</v>
      </c>
      <c r="L63" s="7" t="s">
        <v>155</v>
      </c>
      <c r="M63" s="7" t="s">
        <v>155</v>
      </c>
      <c r="N63" s="7" t="s">
        <v>155</v>
      </c>
      <c r="O63" s="7" t="s">
        <v>155</v>
      </c>
      <c r="P63" s="7" t="s">
        <v>155</v>
      </c>
      <c r="Q63" s="7" t="s">
        <v>155</v>
      </c>
      <c r="R63" s="7" t="s">
        <v>155</v>
      </c>
      <c r="S63" s="7" t="s">
        <v>155</v>
      </c>
      <c r="T63" s="7" t="s">
        <v>155</v>
      </c>
      <c r="U63" s="7" t="s">
        <v>155</v>
      </c>
      <c r="V63" s="7" t="s">
        <v>155</v>
      </c>
      <c r="W63" s="7" t="s">
        <v>155</v>
      </c>
      <c r="X63" s="7" t="s">
        <v>155</v>
      </c>
      <c r="Y63" s="7" t="s">
        <v>150</v>
      </c>
    </row>
    <row r="64" spans="1:25" ht="18" x14ac:dyDescent="0.2">
      <c r="A64" s="2" t="s">
        <v>93</v>
      </c>
      <c r="B64">
        <v>130</v>
      </c>
      <c r="C64" t="s">
        <v>94</v>
      </c>
      <c r="D64" s="1">
        <v>41831</v>
      </c>
      <c r="E64" s="8">
        <v>170000000</v>
      </c>
      <c r="F64" s="8">
        <v>208545589</v>
      </c>
      <c r="G64" s="8">
        <v>710644566</v>
      </c>
      <c r="H64" s="8">
        <v>540644566</v>
      </c>
      <c r="I64" s="7" t="s">
        <v>0</v>
      </c>
      <c r="J64" s="7" t="s">
        <v>1</v>
      </c>
      <c r="K64" s="7" t="s">
        <v>155</v>
      </c>
      <c r="L64" s="7" t="s">
        <v>155</v>
      </c>
      <c r="M64" s="7" t="s">
        <v>155</v>
      </c>
      <c r="N64" s="7" t="s">
        <v>155</v>
      </c>
      <c r="O64" s="7" t="s">
        <v>155</v>
      </c>
      <c r="P64" s="7" t="s">
        <v>155</v>
      </c>
      <c r="Q64" s="7" t="s">
        <v>155</v>
      </c>
      <c r="R64" s="7" t="s">
        <v>155</v>
      </c>
      <c r="S64" s="7" t="s">
        <v>150</v>
      </c>
      <c r="T64" s="7" t="s">
        <v>155</v>
      </c>
      <c r="U64" s="7" t="s">
        <v>155</v>
      </c>
      <c r="V64" s="7" t="s">
        <v>155</v>
      </c>
      <c r="W64" s="7" t="s">
        <v>155</v>
      </c>
      <c r="X64" s="7" t="s">
        <v>155</v>
      </c>
      <c r="Y64" s="7" t="s">
        <v>150</v>
      </c>
    </row>
    <row r="65" spans="1:25" ht="18" x14ac:dyDescent="0.2">
      <c r="A65" s="2" t="s">
        <v>95</v>
      </c>
      <c r="B65">
        <v>142</v>
      </c>
      <c r="C65" t="s">
        <v>17</v>
      </c>
      <c r="D65" s="1">
        <v>41761</v>
      </c>
      <c r="E65" s="8">
        <v>200000000</v>
      </c>
      <c r="F65" s="8">
        <v>202853933</v>
      </c>
      <c r="G65" s="8">
        <v>708996336</v>
      </c>
      <c r="H65" s="8">
        <v>508996336</v>
      </c>
      <c r="I65" s="7" t="s">
        <v>0</v>
      </c>
      <c r="J65" s="7" t="s">
        <v>1</v>
      </c>
      <c r="K65" s="7" t="s">
        <v>150</v>
      </c>
      <c r="L65" s="7" t="s">
        <v>155</v>
      </c>
      <c r="M65" s="7" t="s">
        <v>155</v>
      </c>
      <c r="N65" s="7" t="s">
        <v>155</v>
      </c>
      <c r="O65" s="7" t="s">
        <v>155</v>
      </c>
      <c r="P65" s="7" t="s">
        <v>155</v>
      </c>
      <c r="Q65" s="7" t="s">
        <v>155</v>
      </c>
      <c r="R65" s="7" t="s">
        <v>155</v>
      </c>
      <c r="S65" s="7" t="s">
        <v>155</v>
      </c>
      <c r="T65" s="7" t="s">
        <v>155</v>
      </c>
      <c r="U65" s="7" t="s">
        <v>155</v>
      </c>
      <c r="V65" s="7" t="s">
        <v>155</v>
      </c>
      <c r="W65" s="7" t="s">
        <v>155</v>
      </c>
      <c r="X65" s="7" t="s">
        <v>155</v>
      </c>
      <c r="Y65" s="7" t="s">
        <v>150</v>
      </c>
    </row>
    <row r="66" spans="1:25" ht="18" x14ac:dyDescent="0.2">
      <c r="A66" s="2" t="s">
        <v>96</v>
      </c>
      <c r="B66">
        <v>124</v>
      </c>
      <c r="C66" t="s">
        <v>97</v>
      </c>
      <c r="D66" s="1">
        <v>40359</v>
      </c>
      <c r="E66" s="8">
        <v>68000000</v>
      </c>
      <c r="F66" s="8">
        <v>300531751</v>
      </c>
      <c r="G66" s="8">
        <v>706102828</v>
      </c>
      <c r="H66" s="8">
        <v>638102828</v>
      </c>
      <c r="I66" s="7" t="s">
        <v>156</v>
      </c>
      <c r="J66" s="7" t="s">
        <v>1</v>
      </c>
      <c r="K66" s="7" t="s">
        <v>155</v>
      </c>
      <c r="L66" s="7" t="s">
        <v>155</v>
      </c>
      <c r="M66" s="7" t="s">
        <v>155</v>
      </c>
      <c r="N66" s="7" t="s">
        <v>155</v>
      </c>
      <c r="O66" s="7" t="s">
        <v>155</v>
      </c>
      <c r="P66" s="7" t="s">
        <v>155</v>
      </c>
      <c r="Q66" s="7" t="s">
        <v>150</v>
      </c>
      <c r="R66" s="7" t="s">
        <v>155</v>
      </c>
      <c r="S66" s="7" t="s">
        <v>150</v>
      </c>
      <c r="T66" s="7" t="s">
        <v>155</v>
      </c>
      <c r="U66" s="7" t="s">
        <v>155</v>
      </c>
      <c r="V66" s="7" t="s">
        <v>155</v>
      </c>
      <c r="W66" s="7" t="s">
        <v>155</v>
      </c>
      <c r="X66" s="7" t="s">
        <v>155</v>
      </c>
      <c r="Y66" s="7" t="s">
        <v>155</v>
      </c>
    </row>
    <row r="67" spans="1:25" ht="18" x14ac:dyDescent="0.2">
      <c r="A67" s="2" t="s">
        <v>98</v>
      </c>
      <c r="B67">
        <v>135</v>
      </c>
      <c r="C67" t="s">
        <v>99</v>
      </c>
      <c r="D67" s="1">
        <v>42986</v>
      </c>
      <c r="E67" s="8">
        <v>35000000</v>
      </c>
      <c r="F67" s="8">
        <v>327481748</v>
      </c>
      <c r="G67" s="8">
        <v>697457969</v>
      </c>
      <c r="H67" s="8">
        <v>662457969</v>
      </c>
      <c r="I67" s="7" t="s">
        <v>156</v>
      </c>
      <c r="J67" s="7" t="s">
        <v>157</v>
      </c>
      <c r="K67" s="7" t="s">
        <v>155</v>
      </c>
      <c r="L67" s="7" t="s">
        <v>155</v>
      </c>
      <c r="M67" s="7" t="s">
        <v>150</v>
      </c>
      <c r="N67" s="7" t="s">
        <v>155</v>
      </c>
      <c r="O67" s="7" t="s">
        <v>155</v>
      </c>
      <c r="P67" s="7" t="s">
        <v>155</v>
      </c>
      <c r="Q67" s="7" t="s">
        <v>155</v>
      </c>
      <c r="R67" s="7" t="s">
        <v>155</v>
      </c>
      <c r="S67" s="7" t="s">
        <v>155</v>
      </c>
      <c r="T67" s="7" t="s">
        <v>155</v>
      </c>
      <c r="U67" s="7" t="s">
        <v>155</v>
      </c>
      <c r="V67" s="7" t="s">
        <v>150</v>
      </c>
      <c r="W67" s="7" t="s">
        <v>155</v>
      </c>
      <c r="X67" s="7" t="s">
        <v>155</v>
      </c>
      <c r="Y67" s="7" t="s">
        <v>155</v>
      </c>
    </row>
    <row r="68" spans="1:25" ht="18" x14ac:dyDescent="0.2">
      <c r="A68" s="2" t="s">
        <v>100</v>
      </c>
      <c r="B68">
        <v>91</v>
      </c>
      <c r="C68" t="s">
        <v>101</v>
      </c>
      <c r="D68" s="1">
        <v>41551</v>
      </c>
      <c r="E68" s="8">
        <v>110000000</v>
      </c>
      <c r="F68" s="8">
        <v>274092705</v>
      </c>
      <c r="G68" s="8">
        <v>693698673</v>
      </c>
      <c r="H68" s="8">
        <v>583698673</v>
      </c>
      <c r="I68" s="7" t="s">
        <v>156</v>
      </c>
      <c r="J68" s="7" t="s">
        <v>157</v>
      </c>
      <c r="K68" s="7" t="s">
        <v>150</v>
      </c>
      <c r="L68" s="7" t="s">
        <v>155</v>
      </c>
      <c r="M68" s="7" t="s">
        <v>150</v>
      </c>
      <c r="N68" s="7" t="s">
        <v>155</v>
      </c>
      <c r="O68" s="7" t="s">
        <v>155</v>
      </c>
      <c r="P68" s="7" t="s">
        <v>155</v>
      </c>
      <c r="Q68" s="7" t="s">
        <v>155</v>
      </c>
      <c r="R68" s="7" t="s">
        <v>155</v>
      </c>
      <c r="S68" s="7" t="s">
        <v>150</v>
      </c>
      <c r="T68" s="7" t="s">
        <v>155</v>
      </c>
      <c r="U68" s="7" t="s">
        <v>155</v>
      </c>
      <c r="V68" s="7" t="s">
        <v>155</v>
      </c>
      <c r="W68" s="7" t="s">
        <v>155</v>
      </c>
      <c r="X68" s="7" t="s">
        <v>155</v>
      </c>
      <c r="Y68" s="7" t="s">
        <v>155</v>
      </c>
    </row>
    <row r="69" spans="1:25" ht="18" x14ac:dyDescent="0.2">
      <c r="A69" s="2" t="s">
        <v>102</v>
      </c>
      <c r="B69">
        <v>142</v>
      </c>
      <c r="C69" t="s">
        <v>17</v>
      </c>
      <c r="D69" s="1">
        <v>40991</v>
      </c>
      <c r="E69" s="8">
        <v>80000000</v>
      </c>
      <c r="F69" s="8">
        <v>408010692</v>
      </c>
      <c r="G69" s="8">
        <v>677923379</v>
      </c>
      <c r="H69" s="8">
        <v>597923379</v>
      </c>
      <c r="I69" s="7" t="s">
        <v>0</v>
      </c>
      <c r="J69" s="7" t="s">
        <v>1</v>
      </c>
      <c r="K69" s="7" t="s">
        <v>150</v>
      </c>
      <c r="L69" s="7" t="s">
        <v>155</v>
      </c>
      <c r="M69" s="7" t="s">
        <v>155</v>
      </c>
      <c r="N69" s="7" t="s">
        <v>155</v>
      </c>
      <c r="O69" s="7" t="s">
        <v>155</v>
      </c>
      <c r="P69" s="7" t="s">
        <v>155</v>
      </c>
      <c r="Q69" s="7" t="s">
        <v>155</v>
      </c>
      <c r="R69" s="7" t="s">
        <v>155</v>
      </c>
      <c r="S69" s="7" t="s">
        <v>155</v>
      </c>
      <c r="T69" s="7" t="s">
        <v>155</v>
      </c>
      <c r="U69" s="7" t="s">
        <v>155</v>
      </c>
      <c r="V69" s="7" t="s">
        <v>155</v>
      </c>
      <c r="W69" s="7" t="s">
        <v>155</v>
      </c>
      <c r="X69" s="7" t="s">
        <v>155</v>
      </c>
      <c r="Y69" s="7" t="s">
        <v>150</v>
      </c>
    </row>
    <row r="70" spans="1:25" ht="18" x14ac:dyDescent="0.2">
      <c r="A70" s="2" t="s">
        <v>103</v>
      </c>
      <c r="B70">
        <v>115</v>
      </c>
      <c r="C70" t="s">
        <v>35</v>
      </c>
      <c r="D70" s="1">
        <v>42678</v>
      </c>
      <c r="E70" s="8">
        <v>165000000</v>
      </c>
      <c r="F70" s="8">
        <v>232641920</v>
      </c>
      <c r="G70" s="8">
        <v>676404566</v>
      </c>
      <c r="H70" s="8">
        <v>511404566</v>
      </c>
      <c r="I70" s="7" t="s">
        <v>0</v>
      </c>
      <c r="J70" s="7" t="s">
        <v>1</v>
      </c>
      <c r="K70" s="7" t="s">
        <v>155</v>
      </c>
      <c r="L70" s="7" t="s">
        <v>155</v>
      </c>
      <c r="M70" s="7" t="s">
        <v>155</v>
      </c>
      <c r="N70" s="7" t="s">
        <v>155</v>
      </c>
      <c r="O70" s="7" t="s">
        <v>155</v>
      </c>
      <c r="P70" s="7" t="s">
        <v>155</v>
      </c>
      <c r="Q70" s="7" t="s">
        <v>150</v>
      </c>
      <c r="R70" s="7" t="s">
        <v>155</v>
      </c>
      <c r="S70" s="7" t="s">
        <v>155</v>
      </c>
      <c r="T70" s="7" t="s">
        <v>155</v>
      </c>
      <c r="U70" s="7" t="s">
        <v>155</v>
      </c>
      <c r="V70" s="7" t="s">
        <v>155</v>
      </c>
      <c r="W70" s="7" t="s">
        <v>155</v>
      </c>
      <c r="X70" s="7" t="s">
        <v>155</v>
      </c>
      <c r="Y70" s="7" t="s">
        <v>150</v>
      </c>
    </row>
    <row r="71" spans="1:25" ht="18" x14ac:dyDescent="0.2">
      <c r="A71" s="2" t="s">
        <v>104</v>
      </c>
      <c r="B71">
        <v>143</v>
      </c>
      <c r="C71" t="s">
        <v>17</v>
      </c>
      <c r="D71" s="1">
        <v>41439</v>
      </c>
      <c r="E71" s="8">
        <v>225000000</v>
      </c>
      <c r="F71" s="8">
        <v>291045518</v>
      </c>
      <c r="G71" s="8">
        <v>667999518</v>
      </c>
      <c r="H71" s="8">
        <v>442999518</v>
      </c>
      <c r="I71" s="7" t="s">
        <v>0</v>
      </c>
      <c r="J71" s="7" t="s">
        <v>1</v>
      </c>
      <c r="K71" s="7" t="s">
        <v>150</v>
      </c>
      <c r="L71" s="7" t="s">
        <v>155</v>
      </c>
      <c r="M71" s="7" t="s">
        <v>155</v>
      </c>
      <c r="N71" s="7" t="s">
        <v>155</v>
      </c>
      <c r="O71" s="7" t="s">
        <v>155</v>
      </c>
      <c r="P71" s="7" t="s">
        <v>155</v>
      </c>
      <c r="Q71" s="7" t="s">
        <v>155</v>
      </c>
      <c r="R71" s="7" t="s">
        <v>155</v>
      </c>
      <c r="S71" s="7" t="s">
        <v>155</v>
      </c>
      <c r="T71" s="7" t="s">
        <v>155</v>
      </c>
      <c r="U71" s="7" t="s">
        <v>155</v>
      </c>
      <c r="V71" s="7" t="s">
        <v>155</v>
      </c>
      <c r="W71" s="7" t="s">
        <v>155</v>
      </c>
      <c r="X71" s="7" t="s">
        <v>155</v>
      </c>
      <c r="Y71" s="7" t="s">
        <v>150</v>
      </c>
    </row>
    <row r="72" spans="1:25" ht="18" x14ac:dyDescent="0.2">
      <c r="A72" s="2" t="s">
        <v>105</v>
      </c>
      <c r="B72">
        <v>169</v>
      </c>
      <c r="C72" t="s">
        <v>106</v>
      </c>
      <c r="D72" s="1">
        <v>41948</v>
      </c>
      <c r="E72" s="8">
        <v>165000000</v>
      </c>
      <c r="F72" s="8">
        <v>188017894</v>
      </c>
      <c r="G72" s="8">
        <v>666379375</v>
      </c>
      <c r="H72" s="8">
        <v>501379375</v>
      </c>
      <c r="I72" s="7" t="s">
        <v>156</v>
      </c>
      <c r="J72" s="7" t="s">
        <v>1</v>
      </c>
      <c r="K72" s="7" t="s">
        <v>150</v>
      </c>
      <c r="L72" s="7" t="s">
        <v>155</v>
      </c>
      <c r="M72" s="7" t="s">
        <v>155</v>
      </c>
      <c r="N72" s="7" t="s">
        <v>155</v>
      </c>
      <c r="O72" s="7" t="s">
        <v>155</v>
      </c>
      <c r="P72" s="7" t="s">
        <v>155</v>
      </c>
      <c r="Q72" s="7" t="s">
        <v>155</v>
      </c>
      <c r="R72" s="7" t="s">
        <v>155</v>
      </c>
      <c r="S72" s="7" t="s">
        <v>150</v>
      </c>
      <c r="T72" s="7" t="s">
        <v>155</v>
      </c>
      <c r="U72" s="7" t="s">
        <v>155</v>
      </c>
      <c r="V72" s="7" t="s">
        <v>155</v>
      </c>
      <c r="W72" s="7" t="s">
        <v>155</v>
      </c>
      <c r="X72" s="7" t="s">
        <v>155</v>
      </c>
      <c r="Y72" s="7" t="s">
        <v>155</v>
      </c>
    </row>
    <row r="73" spans="1:25" ht="18" x14ac:dyDescent="0.2">
      <c r="A73" s="2" t="s">
        <v>107</v>
      </c>
      <c r="B73">
        <v>90</v>
      </c>
      <c r="C73" t="s">
        <v>30</v>
      </c>
      <c r="D73" s="1">
        <v>40689</v>
      </c>
      <c r="E73" s="8">
        <v>150000000</v>
      </c>
      <c r="F73" s="8">
        <v>165249063</v>
      </c>
      <c r="G73" s="8">
        <v>664837547</v>
      </c>
      <c r="H73" s="8">
        <v>514837547</v>
      </c>
      <c r="I73" s="7" t="s">
        <v>0</v>
      </c>
      <c r="J73" s="7" t="s">
        <v>1</v>
      </c>
      <c r="K73" s="7" t="s">
        <v>155</v>
      </c>
      <c r="L73" s="7" t="s">
        <v>155</v>
      </c>
      <c r="M73" s="7" t="s">
        <v>155</v>
      </c>
      <c r="N73" s="7" t="s">
        <v>150</v>
      </c>
      <c r="O73" s="7" t="s">
        <v>155</v>
      </c>
      <c r="P73" s="7" t="s">
        <v>155</v>
      </c>
      <c r="Q73" s="7" t="s">
        <v>155</v>
      </c>
      <c r="R73" s="7" t="s">
        <v>155</v>
      </c>
      <c r="S73" s="7" t="s">
        <v>155</v>
      </c>
      <c r="T73" s="7" t="s">
        <v>155</v>
      </c>
      <c r="U73" s="7" t="s">
        <v>155</v>
      </c>
      <c r="V73" s="7" t="s">
        <v>155</v>
      </c>
      <c r="W73" s="7" t="s">
        <v>155</v>
      </c>
      <c r="X73" s="7" t="s">
        <v>155</v>
      </c>
      <c r="Y73" s="7" t="s">
        <v>150</v>
      </c>
    </row>
    <row r="74" spans="1:25" ht="18" x14ac:dyDescent="0.2">
      <c r="A74" s="2" t="s">
        <v>108</v>
      </c>
      <c r="B74">
        <v>120</v>
      </c>
      <c r="C74" t="s">
        <v>35</v>
      </c>
      <c r="D74" s="1">
        <v>43056</v>
      </c>
      <c r="E74" s="8">
        <v>300000000</v>
      </c>
      <c r="F74" s="8">
        <v>229024295</v>
      </c>
      <c r="G74" s="8">
        <v>655945209</v>
      </c>
      <c r="H74" s="8">
        <v>355945209</v>
      </c>
      <c r="I74" s="7" t="s">
        <v>0</v>
      </c>
      <c r="J74" s="7" t="s">
        <v>1</v>
      </c>
      <c r="K74" s="7" t="s">
        <v>155</v>
      </c>
      <c r="L74" s="7" t="s">
        <v>155</v>
      </c>
      <c r="M74" s="7" t="s">
        <v>155</v>
      </c>
      <c r="N74" s="7" t="s">
        <v>155</v>
      </c>
      <c r="O74" s="7" t="s">
        <v>155</v>
      </c>
      <c r="P74" s="7" t="s">
        <v>155</v>
      </c>
      <c r="Q74" s="7" t="s">
        <v>150</v>
      </c>
      <c r="R74" s="7" t="s">
        <v>155</v>
      </c>
      <c r="S74" s="7" t="s">
        <v>155</v>
      </c>
      <c r="T74" s="7" t="s">
        <v>155</v>
      </c>
      <c r="U74" s="7" t="s">
        <v>155</v>
      </c>
      <c r="V74" s="7" t="s">
        <v>155</v>
      </c>
      <c r="W74" s="7" t="s">
        <v>155</v>
      </c>
      <c r="X74" s="7" t="s">
        <v>155</v>
      </c>
      <c r="Y74" s="7" t="s">
        <v>150</v>
      </c>
    </row>
    <row r="75" spans="1:25" ht="18" x14ac:dyDescent="0.2">
      <c r="A75" s="2" t="s">
        <v>109</v>
      </c>
      <c r="B75">
        <v>144</v>
      </c>
      <c r="C75" t="s">
        <v>106</v>
      </c>
      <c r="D75" s="1">
        <v>42279</v>
      </c>
      <c r="E75" s="8">
        <v>108000000</v>
      </c>
      <c r="F75" s="8">
        <v>228433663</v>
      </c>
      <c r="G75" s="8">
        <v>655271443</v>
      </c>
      <c r="H75" s="8">
        <v>547271443</v>
      </c>
      <c r="I75" s="7" t="s">
        <v>156</v>
      </c>
      <c r="J75" s="7" t="s">
        <v>1</v>
      </c>
      <c r="K75" s="7" t="s">
        <v>150</v>
      </c>
      <c r="L75" s="7" t="s">
        <v>155</v>
      </c>
      <c r="M75" s="7" t="s">
        <v>155</v>
      </c>
      <c r="N75" s="7" t="s">
        <v>155</v>
      </c>
      <c r="O75" s="7" t="s">
        <v>155</v>
      </c>
      <c r="P75" s="7" t="s">
        <v>155</v>
      </c>
      <c r="Q75" s="7" t="s">
        <v>155</v>
      </c>
      <c r="R75" s="7" t="s">
        <v>155</v>
      </c>
      <c r="S75" s="7" t="s">
        <v>150</v>
      </c>
      <c r="T75" s="7" t="s">
        <v>155</v>
      </c>
      <c r="U75" s="7" t="s">
        <v>155</v>
      </c>
      <c r="V75" s="7" t="s">
        <v>155</v>
      </c>
      <c r="W75" s="7" t="s">
        <v>155</v>
      </c>
      <c r="X75" s="7" t="s">
        <v>155</v>
      </c>
      <c r="Y75" s="7" t="s">
        <v>155</v>
      </c>
    </row>
    <row r="76" spans="1:25" ht="18" x14ac:dyDescent="0.2">
      <c r="A76" s="2" t="s">
        <v>110</v>
      </c>
      <c r="B76">
        <v>106</v>
      </c>
      <c r="C76" t="s">
        <v>56</v>
      </c>
      <c r="D76" s="1">
        <v>41054</v>
      </c>
      <c r="E76" s="8">
        <v>215000000</v>
      </c>
      <c r="F76" s="8">
        <v>179020854</v>
      </c>
      <c r="G76" s="8">
        <v>654213485</v>
      </c>
      <c r="H76" s="8">
        <v>439213485</v>
      </c>
      <c r="I76" s="7" t="s">
        <v>0</v>
      </c>
      <c r="J76" s="7" t="s">
        <v>1</v>
      </c>
      <c r="K76" s="7" t="s">
        <v>155</v>
      </c>
      <c r="L76" s="7" t="s">
        <v>155</v>
      </c>
      <c r="M76" s="7" t="s">
        <v>155</v>
      </c>
      <c r="N76" s="7" t="s">
        <v>155</v>
      </c>
      <c r="O76" s="7" t="s">
        <v>150</v>
      </c>
      <c r="P76" s="7" t="s">
        <v>155</v>
      </c>
      <c r="Q76" s="7" t="s">
        <v>155</v>
      </c>
      <c r="R76" s="7" t="s">
        <v>155</v>
      </c>
      <c r="S76" s="7" t="s">
        <v>155</v>
      </c>
      <c r="T76" s="7" t="s">
        <v>155</v>
      </c>
      <c r="U76" s="7" t="s">
        <v>155</v>
      </c>
      <c r="V76" s="7" t="s">
        <v>155</v>
      </c>
      <c r="W76" s="7" t="s">
        <v>155</v>
      </c>
      <c r="X76" s="7" t="s">
        <v>155</v>
      </c>
      <c r="Y76" s="7" t="s">
        <v>150</v>
      </c>
    </row>
    <row r="77" spans="1:25" ht="18" x14ac:dyDescent="0.2">
      <c r="A77" s="2" t="s">
        <v>111</v>
      </c>
      <c r="B77">
        <v>134</v>
      </c>
      <c r="C77" t="s">
        <v>50</v>
      </c>
      <c r="D77" s="1">
        <v>43420</v>
      </c>
      <c r="E77" s="8">
        <v>200000000</v>
      </c>
      <c r="F77" s="8">
        <v>159555901</v>
      </c>
      <c r="G77" s="8">
        <v>652220086</v>
      </c>
      <c r="H77" s="8">
        <v>452220086</v>
      </c>
      <c r="I77" s="7" t="s">
        <v>156</v>
      </c>
      <c r="J77" s="7" t="s">
        <v>1</v>
      </c>
      <c r="K77" s="7" t="s">
        <v>155</v>
      </c>
      <c r="L77" s="7" t="s">
        <v>155</v>
      </c>
      <c r="M77" s="7" t="s">
        <v>155</v>
      </c>
      <c r="N77" s="7" t="s">
        <v>155</v>
      </c>
      <c r="O77" s="7" t="s">
        <v>155</v>
      </c>
      <c r="P77" s="7" t="s">
        <v>150</v>
      </c>
      <c r="Q77" s="7" t="s">
        <v>150</v>
      </c>
      <c r="R77" s="7" t="s">
        <v>155</v>
      </c>
      <c r="S77" s="7" t="s">
        <v>155</v>
      </c>
      <c r="T77" s="7" t="s">
        <v>155</v>
      </c>
      <c r="U77" s="7" t="s">
        <v>155</v>
      </c>
      <c r="V77" s="7" t="s">
        <v>155</v>
      </c>
      <c r="W77" s="7" t="s">
        <v>155</v>
      </c>
      <c r="X77" s="7" t="s">
        <v>155</v>
      </c>
      <c r="Y77" s="7" t="s">
        <v>155</v>
      </c>
    </row>
    <row r="78" spans="1:25" ht="18" x14ac:dyDescent="0.2">
      <c r="A78" s="2" t="s">
        <v>112</v>
      </c>
      <c r="B78">
        <v>102</v>
      </c>
      <c r="C78" t="s">
        <v>30</v>
      </c>
      <c r="D78" s="1">
        <v>41950</v>
      </c>
      <c r="E78" s="8">
        <v>165000000</v>
      </c>
      <c r="F78" s="8">
        <v>222527828</v>
      </c>
      <c r="G78" s="8">
        <v>652127828</v>
      </c>
      <c r="H78" s="8">
        <v>487127828</v>
      </c>
      <c r="I78" s="7" t="s">
        <v>0</v>
      </c>
      <c r="J78" s="7" t="s">
        <v>1</v>
      </c>
      <c r="K78" s="7" t="s">
        <v>155</v>
      </c>
      <c r="L78" s="7" t="s">
        <v>155</v>
      </c>
      <c r="M78" s="7" t="s">
        <v>155</v>
      </c>
      <c r="N78" s="7" t="s">
        <v>150</v>
      </c>
      <c r="O78" s="7" t="s">
        <v>155</v>
      </c>
      <c r="P78" s="7" t="s">
        <v>155</v>
      </c>
      <c r="Q78" s="7" t="s">
        <v>155</v>
      </c>
      <c r="R78" s="7" t="s">
        <v>155</v>
      </c>
      <c r="S78" s="7" t="s">
        <v>155</v>
      </c>
      <c r="T78" s="7" t="s">
        <v>155</v>
      </c>
      <c r="U78" s="7" t="s">
        <v>155</v>
      </c>
      <c r="V78" s="7" t="s">
        <v>155</v>
      </c>
      <c r="W78" s="7" t="s">
        <v>155</v>
      </c>
      <c r="X78" s="7" t="s">
        <v>155</v>
      </c>
      <c r="Y78" s="7" t="s">
        <v>150</v>
      </c>
    </row>
    <row r="79" spans="1:25" ht="18" x14ac:dyDescent="0.2">
      <c r="A79" s="2" t="s">
        <v>113</v>
      </c>
      <c r="B79">
        <v>137</v>
      </c>
      <c r="C79" t="s">
        <v>17</v>
      </c>
      <c r="D79" s="1">
        <v>42328</v>
      </c>
      <c r="E79" s="8">
        <v>160000000</v>
      </c>
      <c r="F79" s="8">
        <v>281723902</v>
      </c>
      <c r="G79" s="8">
        <v>648986787</v>
      </c>
      <c r="H79" s="8">
        <v>488986787</v>
      </c>
      <c r="I79" s="7" t="s">
        <v>0</v>
      </c>
      <c r="J79" s="7" t="s">
        <v>1</v>
      </c>
      <c r="K79" s="7" t="s">
        <v>150</v>
      </c>
      <c r="L79" s="7" t="s">
        <v>155</v>
      </c>
      <c r="M79" s="7" t="s">
        <v>155</v>
      </c>
      <c r="N79" s="7" t="s">
        <v>155</v>
      </c>
      <c r="O79" s="7" t="s">
        <v>155</v>
      </c>
      <c r="P79" s="7" t="s">
        <v>155</v>
      </c>
      <c r="Q79" s="7" t="s">
        <v>155</v>
      </c>
      <c r="R79" s="7" t="s">
        <v>155</v>
      </c>
      <c r="S79" s="7" t="s">
        <v>155</v>
      </c>
      <c r="T79" s="7" t="s">
        <v>155</v>
      </c>
      <c r="U79" s="7" t="s">
        <v>155</v>
      </c>
      <c r="V79" s="7" t="s">
        <v>155</v>
      </c>
      <c r="W79" s="7" t="s">
        <v>155</v>
      </c>
      <c r="X79" s="7" t="s">
        <v>155</v>
      </c>
      <c r="Y79" s="7" t="s">
        <v>150</v>
      </c>
    </row>
    <row r="80" spans="1:25" ht="18" x14ac:dyDescent="0.2">
      <c r="A80" s="2" t="s">
        <v>114</v>
      </c>
      <c r="B80">
        <v>112</v>
      </c>
      <c r="C80" t="s">
        <v>35</v>
      </c>
      <c r="D80" s="1">
        <v>41586</v>
      </c>
      <c r="E80" s="8">
        <v>150000000</v>
      </c>
      <c r="F80" s="8">
        <v>206362140</v>
      </c>
      <c r="G80" s="8">
        <v>644602516</v>
      </c>
      <c r="H80" s="8">
        <v>494602516</v>
      </c>
      <c r="I80" s="7" t="s">
        <v>0</v>
      </c>
      <c r="J80" s="7" t="s">
        <v>1</v>
      </c>
      <c r="K80" s="7" t="s">
        <v>155</v>
      </c>
      <c r="L80" s="7" t="s">
        <v>155</v>
      </c>
      <c r="M80" s="7" t="s">
        <v>155</v>
      </c>
      <c r="N80" s="7" t="s">
        <v>155</v>
      </c>
      <c r="O80" s="7" t="s">
        <v>155</v>
      </c>
      <c r="P80" s="7" t="s">
        <v>155</v>
      </c>
      <c r="Q80" s="7" t="s">
        <v>150</v>
      </c>
      <c r="R80" s="7" t="s">
        <v>155</v>
      </c>
      <c r="S80" s="7" t="s">
        <v>155</v>
      </c>
      <c r="T80" s="7" t="s">
        <v>155</v>
      </c>
      <c r="U80" s="7" t="s">
        <v>155</v>
      </c>
      <c r="V80" s="7" t="s">
        <v>155</v>
      </c>
      <c r="W80" s="7" t="s">
        <v>155</v>
      </c>
      <c r="X80" s="7" t="s">
        <v>155</v>
      </c>
      <c r="Y80" s="7" t="s">
        <v>150</v>
      </c>
    </row>
    <row r="81" spans="1:25" ht="18" x14ac:dyDescent="0.2">
      <c r="A81" s="2" t="s">
        <v>115</v>
      </c>
      <c r="B81">
        <v>107</v>
      </c>
      <c r="C81" t="s">
        <v>26</v>
      </c>
      <c r="D81" s="1">
        <v>42697</v>
      </c>
      <c r="E81" s="8">
        <v>150000000</v>
      </c>
      <c r="F81" s="8">
        <v>248757044</v>
      </c>
      <c r="G81" s="8">
        <v>637517365</v>
      </c>
      <c r="H81" s="8">
        <v>487517365</v>
      </c>
      <c r="I81" s="7" t="s">
        <v>156</v>
      </c>
      <c r="J81" s="7" t="s">
        <v>1</v>
      </c>
      <c r="K81" s="7" t="s">
        <v>155</v>
      </c>
      <c r="L81" s="7" t="s">
        <v>155</v>
      </c>
      <c r="M81" s="7" t="s">
        <v>155</v>
      </c>
      <c r="N81" s="7" t="s">
        <v>150</v>
      </c>
      <c r="O81" s="7" t="s">
        <v>150</v>
      </c>
      <c r="P81" s="7" t="s">
        <v>155</v>
      </c>
      <c r="Q81" s="7" t="s">
        <v>155</v>
      </c>
      <c r="R81" s="7" t="s">
        <v>155</v>
      </c>
      <c r="S81" s="7" t="s">
        <v>155</v>
      </c>
      <c r="T81" s="7" t="s">
        <v>155</v>
      </c>
      <c r="U81" s="7" t="s">
        <v>155</v>
      </c>
      <c r="V81" s="7" t="s">
        <v>155</v>
      </c>
      <c r="W81" s="7" t="s">
        <v>155</v>
      </c>
      <c r="X81" s="7" t="s">
        <v>155</v>
      </c>
      <c r="Y81" s="7" t="s">
        <v>155</v>
      </c>
    </row>
    <row r="82" spans="1:25" ht="18" x14ac:dyDescent="0.2">
      <c r="A82" s="2" t="s">
        <v>116</v>
      </c>
      <c r="B82">
        <v>108</v>
      </c>
      <c r="C82" t="s">
        <v>117</v>
      </c>
      <c r="D82" s="1">
        <v>42725</v>
      </c>
      <c r="E82" s="8">
        <v>75000000</v>
      </c>
      <c r="F82" s="8">
        <v>270329045</v>
      </c>
      <c r="G82" s="8">
        <v>634454789</v>
      </c>
      <c r="H82" s="8">
        <v>559454789</v>
      </c>
      <c r="I82" s="7" t="s">
        <v>156</v>
      </c>
      <c r="J82" s="7" t="s">
        <v>157</v>
      </c>
      <c r="K82" s="7" t="s">
        <v>155</v>
      </c>
      <c r="L82" s="7" t="s">
        <v>155</v>
      </c>
      <c r="M82" s="7" t="s">
        <v>155</v>
      </c>
      <c r="N82" s="7" t="s">
        <v>150</v>
      </c>
      <c r="O82" s="7" t="s">
        <v>150</v>
      </c>
      <c r="P82" s="7" t="s">
        <v>150</v>
      </c>
      <c r="Q82" s="7" t="s">
        <v>155</v>
      </c>
      <c r="R82" s="7" t="s">
        <v>155</v>
      </c>
      <c r="S82" s="7" t="s">
        <v>155</v>
      </c>
      <c r="T82" s="7" t="s">
        <v>155</v>
      </c>
      <c r="U82" s="7" t="s">
        <v>155</v>
      </c>
      <c r="V82" s="7" t="s">
        <v>155</v>
      </c>
      <c r="W82" s="7" t="s">
        <v>155</v>
      </c>
      <c r="X82" s="7" t="s">
        <v>155</v>
      </c>
      <c r="Y82" s="7" t="s">
        <v>155</v>
      </c>
    </row>
    <row r="83" spans="1:25" ht="18" x14ac:dyDescent="0.2">
      <c r="A83" s="2" t="s">
        <v>118</v>
      </c>
      <c r="B83">
        <v>130</v>
      </c>
      <c r="C83" t="s">
        <v>20</v>
      </c>
      <c r="D83" s="1">
        <v>40662</v>
      </c>
      <c r="E83" s="8">
        <v>125000000</v>
      </c>
      <c r="F83" s="8">
        <v>210031325</v>
      </c>
      <c r="G83" s="8">
        <v>630163454</v>
      </c>
      <c r="H83" s="8">
        <v>505163454</v>
      </c>
      <c r="I83" s="7" t="s">
        <v>0</v>
      </c>
      <c r="J83" s="7" t="s">
        <v>157</v>
      </c>
      <c r="K83" s="7" t="s">
        <v>155</v>
      </c>
      <c r="L83" s="7" t="s">
        <v>150</v>
      </c>
      <c r="M83" s="7" t="s">
        <v>150</v>
      </c>
      <c r="N83" s="7" t="s">
        <v>155</v>
      </c>
      <c r="O83" s="7" t="s">
        <v>155</v>
      </c>
      <c r="P83" s="7" t="s">
        <v>155</v>
      </c>
      <c r="Q83" s="7" t="s">
        <v>155</v>
      </c>
      <c r="R83" s="7" t="s">
        <v>155</v>
      </c>
      <c r="S83" s="7" t="s">
        <v>155</v>
      </c>
      <c r="T83" s="7" t="s">
        <v>155</v>
      </c>
      <c r="U83" s="7" t="s">
        <v>155</v>
      </c>
      <c r="V83" s="7" t="s">
        <v>155</v>
      </c>
      <c r="W83" s="7" t="s">
        <v>155</v>
      </c>
      <c r="X83" s="7" t="s">
        <v>155</v>
      </c>
      <c r="Y83" s="7" t="s">
        <v>155</v>
      </c>
    </row>
    <row r="84" spans="1:25" ht="18" x14ac:dyDescent="0.2">
      <c r="A84" s="2" t="s">
        <v>119</v>
      </c>
      <c r="B84">
        <v>118</v>
      </c>
      <c r="C84" t="s">
        <v>56</v>
      </c>
      <c r="D84" s="1">
        <v>43287</v>
      </c>
      <c r="E84" s="8">
        <v>130000000</v>
      </c>
      <c r="F84" s="8">
        <v>216648740</v>
      </c>
      <c r="G84" s="8">
        <v>623144660</v>
      </c>
      <c r="H84" s="8">
        <v>493144660</v>
      </c>
      <c r="I84" s="7" t="s">
        <v>0</v>
      </c>
      <c r="J84" s="7" t="s">
        <v>1</v>
      </c>
      <c r="K84" s="7" t="s">
        <v>155</v>
      </c>
      <c r="L84" s="7" t="s">
        <v>155</v>
      </c>
      <c r="M84" s="7" t="s">
        <v>155</v>
      </c>
      <c r="N84" s="7" t="s">
        <v>155</v>
      </c>
      <c r="O84" s="7" t="s">
        <v>150</v>
      </c>
      <c r="P84" s="7" t="s">
        <v>155</v>
      </c>
      <c r="Q84" s="7" t="s">
        <v>155</v>
      </c>
      <c r="R84" s="7" t="s">
        <v>155</v>
      </c>
      <c r="S84" s="7" t="s">
        <v>155</v>
      </c>
      <c r="T84" s="7" t="s">
        <v>155</v>
      </c>
      <c r="U84" s="7" t="s">
        <v>155</v>
      </c>
      <c r="V84" s="7" t="s">
        <v>155</v>
      </c>
      <c r="W84" s="7" t="s">
        <v>155</v>
      </c>
      <c r="X84" s="7" t="s">
        <v>155</v>
      </c>
      <c r="Y84" s="7" t="s">
        <v>150</v>
      </c>
    </row>
    <row r="85" spans="1:25" ht="18" x14ac:dyDescent="0.2">
      <c r="A85" s="2" t="s">
        <v>120</v>
      </c>
      <c r="B85">
        <v>124</v>
      </c>
      <c r="C85" t="s">
        <v>17</v>
      </c>
      <c r="D85" s="1">
        <v>40305</v>
      </c>
      <c r="E85" s="8">
        <v>170000000</v>
      </c>
      <c r="F85" s="8">
        <v>312433331</v>
      </c>
      <c r="G85" s="8">
        <v>621156389</v>
      </c>
      <c r="H85" s="8">
        <v>451156389</v>
      </c>
      <c r="I85" s="7" t="s">
        <v>0</v>
      </c>
      <c r="J85" s="7" t="s">
        <v>1</v>
      </c>
      <c r="K85" s="7" t="s">
        <v>150</v>
      </c>
      <c r="L85" s="7" t="s">
        <v>155</v>
      </c>
      <c r="M85" s="7" t="s">
        <v>155</v>
      </c>
      <c r="N85" s="7" t="s">
        <v>155</v>
      </c>
      <c r="O85" s="7" t="s">
        <v>155</v>
      </c>
      <c r="P85" s="7" t="s">
        <v>155</v>
      </c>
      <c r="Q85" s="7" t="s">
        <v>155</v>
      </c>
      <c r="R85" s="7" t="s">
        <v>155</v>
      </c>
      <c r="S85" s="7" t="s">
        <v>155</v>
      </c>
      <c r="T85" s="7" t="s">
        <v>155</v>
      </c>
      <c r="U85" s="7" t="s">
        <v>155</v>
      </c>
      <c r="V85" s="7" t="s">
        <v>155</v>
      </c>
      <c r="W85" s="7" t="s">
        <v>155</v>
      </c>
      <c r="X85" s="7" t="s">
        <v>155</v>
      </c>
      <c r="Y85" s="7" t="s">
        <v>150</v>
      </c>
    </row>
    <row r="86" spans="1:25" ht="18" x14ac:dyDescent="0.2">
      <c r="A86" s="2" t="s">
        <v>121</v>
      </c>
      <c r="B86">
        <v>127</v>
      </c>
      <c r="C86" t="s">
        <v>97</v>
      </c>
      <c r="D86" s="1">
        <v>41234</v>
      </c>
      <c r="E86" s="8">
        <v>120000000</v>
      </c>
      <c r="F86" s="8">
        <v>124987022</v>
      </c>
      <c r="G86" s="8">
        <v>620912003</v>
      </c>
      <c r="H86" s="8">
        <v>500912003</v>
      </c>
      <c r="I86" s="7" t="s">
        <v>156</v>
      </c>
      <c r="J86" s="7" t="s">
        <v>1</v>
      </c>
      <c r="K86" s="7" t="s">
        <v>155</v>
      </c>
      <c r="L86" s="7" t="s">
        <v>155</v>
      </c>
      <c r="M86" s="7" t="s">
        <v>155</v>
      </c>
      <c r="N86" s="7" t="s">
        <v>155</v>
      </c>
      <c r="O86" s="7" t="s">
        <v>155</v>
      </c>
      <c r="P86" s="7" t="s">
        <v>155</v>
      </c>
      <c r="Q86" s="7" t="s">
        <v>150</v>
      </c>
      <c r="R86" s="7" t="s">
        <v>155</v>
      </c>
      <c r="S86" s="7" t="s">
        <v>150</v>
      </c>
      <c r="T86" s="7" t="s">
        <v>155</v>
      </c>
      <c r="U86" s="7" t="s">
        <v>155</v>
      </c>
      <c r="V86" s="7" t="s">
        <v>155</v>
      </c>
      <c r="W86" s="7" t="s">
        <v>155</v>
      </c>
      <c r="X86" s="7" t="s">
        <v>155</v>
      </c>
      <c r="Y86" s="7" t="s">
        <v>155</v>
      </c>
    </row>
    <row r="87" spans="1:25" ht="18" x14ac:dyDescent="0.2">
      <c r="A87" s="2" t="s">
        <v>122</v>
      </c>
      <c r="B87">
        <v>128</v>
      </c>
      <c r="C87" t="s">
        <v>123</v>
      </c>
      <c r="D87" s="1">
        <v>43609</v>
      </c>
      <c r="E87" s="8">
        <v>182000000</v>
      </c>
      <c r="F87" s="8">
        <v>246734314</v>
      </c>
      <c r="G87" s="8">
        <v>619234314</v>
      </c>
      <c r="H87" s="8">
        <v>437234314</v>
      </c>
      <c r="I87" s="7" t="s">
        <v>156</v>
      </c>
      <c r="J87" s="7" t="s">
        <v>1</v>
      </c>
      <c r="K87" s="7" t="s">
        <v>155</v>
      </c>
      <c r="L87" s="7" t="s">
        <v>155</v>
      </c>
      <c r="M87" s="7" t="s">
        <v>155</v>
      </c>
      <c r="N87" s="7" t="s">
        <v>155</v>
      </c>
      <c r="O87" s="7" t="s">
        <v>150</v>
      </c>
      <c r="P87" s="7" t="s">
        <v>150</v>
      </c>
      <c r="Q87" s="7" t="s">
        <v>155</v>
      </c>
      <c r="R87" s="7" t="s">
        <v>155</v>
      </c>
      <c r="S87" s="7" t="s">
        <v>155</v>
      </c>
      <c r="T87" s="7" t="s">
        <v>155</v>
      </c>
      <c r="U87" s="7" t="s">
        <v>155</v>
      </c>
      <c r="V87" s="7" t="s">
        <v>155</v>
      </c>
      <c r="W87" s="7" t="s">
        <v>155</v>
      </c>
      <c r="X87" s="7" t="s">
        <v>155</v>
      </c>
      <c r="Y87" s="7" t="s">
        <v>155</v>
      </c>
    </row>
    <row r="88" spans="1:25" ht="18" x14ac:dyDescent="0.2">
      <c r="A88" s="2" t="s">
        <v>124</v>
      </c>
      <c r="B88">
        <v>137</v>
      </c>
      <c r="C88" t="s">
        <v>125</v>
      </c>
      <c r="D88" s="1">
        <v>42797</v>
      </c>
      <c r="E88" s="8">
        <v>127000000</v>
      </c>
      <c r="F88" s="8">
        <v>226277068</v>
      </c>
      <c r="G88" s="8">
        <v>615461394</v>
      </c>
      <c r="H88" s="8">
        <v>488461394</v>
      </c>
      <c r="I88" s="7" t="s">
        <v>0</v>
      </c>
      <c r="J88" s="7" t="s">
        <v>157</v>
      </c>
      <c r="K88" s="7" t="s">
        <v>150</v>
      </c>
      <c r="L88" s="7" t="s">
        <v>155</v>
      </c>
      <c r="M88" s="7" t="s">
        <v>155</v>
      </c>
      <c r="N88" s="7" t="s">
        <v>155</v>
      </c>
      <c r="O88" s="7" t="s">
        <v>155</v>
      </c>
      <c r="P88" s="7" t="s">
        <v>155</v>
      </c>
      <c r="Q88" s="7" t="s">
        <v>155</v>
      </c>
      <c r="R88" s="7" t="s">
        <v>155</v>
      </c>
      <c r="S88" s="7" t="s">
        <v>150</v>
      </c>
      <c r="T88" s="7" t="s">
        <v>155</v>
      </c>
      <c r="U88" s="7" t="s">
        <v>155</v>
      </c>
      <c r="V88" s="7" t="s">
        <v>155</v>
      </c>
      <c r="W88" s="7" t="s">
        <v>155</v>
      </c>
      <c r="X88" s="7" t="s">
        <v>155</v>
      </c>
      <c r="Y88" s="7" t="s">
        <v>155</v>
      </c>
    </row>
    <row r="89" spans="1:25" ht="18" x14ac:dyDescent="0.2">
      <c r="A89" s="2" t="s">
        <v>126</v>
      </c>
      <c r="B89">
        <v>102</v>
      </c>
      <c r="C89" t="s">
        <v>30</v>
      </c>
      <c r="D89" s="1">
        <v>41803</v>
      </c>
      <c r="E89" s="8">
        <v>145000000</v>
      </c>
      <c r="F89" s="8">
        <v>177002924</v>
      </c>
      <c r="G89" s="8">
        <v>614586270</v>
      </c>
      <c r="H89" s="8">
        <v>469586270</v>
      </c>
      <c r="I89" s="7" t="s">
        <v>0</v>
      </c>
      <c r="J89" s="7" t="s">
        <v>1</v>
      </c>
      <c r="K89" s="7" t="s">
        <v>155</v>
      </c>
      <c r="L89" s="7" t="s">
        <v>155</v>
      </c>
      <c r="M89" s="7" t="s">
        <v>155</v>
      </c>
      <c r="N89" s="7" t="s">
        <v>150</v>
      </c>
      <c r="O89" s="7" t="s">
        <v>155</v>
      </c>
      <c r="P89" s="7" t="s">
        <v>155</v>
      </c>
      <c r="Q89" s="7" t="s">
        <v>155</v>
      </c>
      <c r="R89" s="7" t="s">
        <v>155</v>
      </c>
      <c r="S89" s="7" t="s">
        <v>155</v>
      </c>
      <c r="T89" s="7" t="s">
        <v>155</v>
      </c>
      <c r="U89" s="7" t="s">
        <v>155</v>
      </c>
      <c r="V89" s="7" t="s">
        <v>155</v>
      </c>
      <c r="W89" s="7" t="s">
        <v>155</v>
      </c>
      <c r="X89" s="7" t="s">
        <v>155</v>
      </c>
      <c r="Y89" s="7" t="s">
        <v>150</v>
      </c>
    </row>
    <row r="90" spans="1:25" ht="18" x14ac:dyDescent="0.2">
      <c r="A90" s="2" t="s">
        <v>127</v>
      </c>
      <c r="B90">
        <v>154</v>
      </c>
      <c r="C90" t="s">
        <v>17</v>
      </c>
      <c r="D90" s="1">
        <v>42907</v>
      </c>
      <c r="E90" s="8">
        <v>217000000</v>
      </c>
      <c r="F90" s="8">
        <v>130168683</v>
      </c>
      <c r="G90" s="8">
        <v>602893340</v>
      </c>
      <c r="H90" s="8">
        <v>385893340</v>
      </c>
      <c r="I90" s="7" t="s">
        <v>0</v>
      </c>
      <c r="J90" s="7" t="s">
        <v>1</v>
      </c>
      <c r="K90" s="7" t="s">
        <v>150</v>
      </c>
      <c r="L90" s="7" t="s">
        <v>155</v>
      </c>
      <c r="M90" s="7" t="s">
        <v>155</v>
      </c>
      <c r="N90" s="7" t="s">
        <v>155</v>
      </c>
      <c r="O90" s="7" t="s">
        <v>155</v>
      </c>
      <c r="P90" s="7" t="s">
        <v>155</v>
      </c>
      <c r="Q90" s="7" t="s">
        <v>155</v>
      </c>
      <c r="R90" s="7" t="s">
        <v>155</v>
      </c>
      <c r="S90" s="7" t="s">
        <v>155</v>
      </c>
      <c r="T90" s="7" t="s">
        <v>155</v>
      </c>
      <c r="U90" s="7" t="s">
        <v>155</v>
      </c>
      <c r="V90" s="7" t="s">
        <v>155</v>
      </c>
      <c r="W90" s="7" t="s">
        <v>155</v>
      </c>
      <c r="X90" s="7" t="s">
        <v>155</v>
      </c>
      <c r="Y90" s="7" t="s">
        <v>150</v>
      </c>
    </row>
    <row r="91" spans="1:25" ht="18" x14ac:dyDescent="0.2">
      <c r="A91" s="2" t="s">
        <v>128</v>
      </c>
      <c r="B91">
        <v>100</v>
      </c>
      <c r="C91" t="s">
        <v>26</v>
      </c>
      <c r="D91" s="1">
        <v>40506</v>
      </c>
      <c r="E91" s="8">
        <v>260000000</v>
      </c>
      <c r="F91" s="8">
        <v>200821936</v>
      </c>
      <c r="G91" s="8">
        <v>586477240</v>
      </c>
      <c r="H91" s="8">
        <v>326477240</v>
      </c>
      <c r="I91" s="7" t="s">
        <v>156</v>
      </c>
      <c r="J91" s="7" t="s">
        <v>1</v>
      </c>
      <c r="K91" s="7" t="s">
        <v>155</v>
      </c>
      <c r="L91" s="7" t="s">
        <v>155</v>
      </c>
      <c r="M91" s="7" t="s">
        <v>155</v>
      </c>
      <c r="N91" s="7" t="s">
        <v>150</v>
      </c>
      <c r="O91" s="7" t="s">
        <v>150</v>
      </c>
      <c r="P91" s="7" t="s">
        <v>155</v>
      </c>
      <c r="Q91" s="7" t="s">
        <v>155</v>
      </c>
      <c r="R91" s="7" t="s">
        <v>155</v>
      </c>
      <c r="S91" s="7" t="s">
        <v>155</v>
      </c>
      <c r="T91" s="7" t="s">
        <v>155</v>
      </c>
      <c r="U91" s="7" t="s">
        <v>155</v>
      </c>
      <c r="V91" s="7" t="s">
        <v>155</v>
      </c>
      <c r="W91" s="7" t="s">
        <v>155</v>
      </c>
      <c r="X91" s="7" t="s">
        <v>155</v>
      </c>
      <c r="Y91" s="7" t="s">
        <v>155</v>
      </c>
    </row>
    <row r="92" spans="1:25" ht="18" x14ac:dyDescent="0.2">
      <c r="A92" s="2" t="s">
        <v>129</v>
      </c>
      <c r="B92">
        <v>102</v>
      </c>
      <c r="C92" t="s">
        <v>130</v>
      </c>
      <c r="D92" s="1">
        <v>40689</v>
      </c>
      <c r="E92" s="8">
        <v>80000000</v>
      </c>
      <c r="F92" s="8">
        <v>254464305</v>
      </c>
      <c r="G92" s="8">
        <v>586464305</v>
      </c>
      <c r="H92" s="8">
        <v>506464305</v>
      </c>
      <c r="I92" s="7" t="s">
        <v>156</v>
      </c>
      <c r="J92" s="7" t="s">
        <v>157</v>
      </c>
      <c r="K92" s="7" t="s">
        <v>155</v>
      </c>
      <c r="L92" s="7" t="s">
        <v>155</v>
      </c>
      <c r="M92" s="7" t="s">
        <v>155</v>
      </c>
      <c r="N92" s="7" t="s">
        <v>155</v>
      </c>
      <c r="O92" s="7" t="s">
        <v>150</v>
      </c>
      <c r="P92" s="7" t="s">
        <v>155</v>
      </c>
      <c r="Q92" s="7" t="s">
        <v>155</v>
      </c>
      <c r="R92" s="7" t="s">
        <v>155</v>
      </c>
      <c r="S92" s="7" t="s">
        <v>155</v>
      </c>
      <c r="T92" s="7" t="s">
        <v>155</v>
      </c>
      <c r="U92" s="7" t="s">
        <v>155</v>
      </c>
      <c r="V92" s="7" t="s">
        <v>155</v>
      </c>
      <c r="W92" s="7" t="s">
        <v>150</v>
      </c>
      <c r="X92" s="7" t="s">
        <v>155</v>
      </c>
      <c r="Y92" s="7" t="s">
        <v>155</v>
      </c>
    </row>
    <row r="93" spans="1:25" ht="18" x14ac:dyDescent="0.2">
      <c r="A93" s="2" t="s">
        <v>131</v>
      </c>
      <c r="B93">
        <v>140</v>
      </c>
      <c r="C93" t="s">
        <v>17</v>
      </c>
      <c r="D93" s="1">
        <v>43188</v>
      </c>
      <c r="E93" s="8">
        <v>150000000</v>
      </c>
      <c r="F93" s="8">
        <v>137690172</v>
      </c>
      <c r="G93" s="8">
        <v>579290136</v>
      </c>
      <c r="H93" s="8">
        <v>429290136</v>
      </c>
      <c r="I93" s="7" t="s">
        <v>0</v>
      </c>
      <c r="J93" s="7" t="s">
        <v>1</v>
      </c>
      <c r="K93" s="7" t="s">
        <v>150</v>
      </c>
      <c r="L93" s="7" t="s">
        <v>155</v>
      </c>
      <c r="M93" s="7" t="s">
        <v>155</v>
      </c>
      <c r="N93" s="7" t="s">
        <v>155</v>
      </c>
      <c r="O93" s="7" t="s">
        <v>155</v>
      </c>
      <c r="P93" s="7" t="s">
        <v>155</v>
      </c>
      <c r="Q93" s="7" t="s">
        <v>155</v>
      </c>
      <c r="R93" s="7" t="s">
        <v>155</v>
      </c>
      <c r="S93" s="7" t="s">
        <v>155</v>
      </c>
      <c r="T93" s="7" t="s">
        <v>155</v>
      </c>
      <c r="U93" s="7" t="s">
        <v>155</v>
      </c>
      <c r="V93" s="7" t="s">
        <v>155</v>
      </c>
      <c r="W93" s="7" t="s">
        <v>155</v>
      </c>
      <c r="X93" s="7" t="s">
        <v>155</v>
      </c>
      <c r="Y93" s="7" t="s">
        <v>150</v>
      </c>
    </row>
    <row r="94" spans="1:25" ht="18" x14ac:dyDescent="0.2">
      <c r="A94" s="2" t="s">
        <v>132</v>
      </c>
      <c r="B94">
        <v>98</v>
      </c>
      <c r="C94" t="s">
        <v>30</v>
      </c>
      <c r="D94" s="1">
        <v>41355</v>
      </c>
      <c r="E94" s="8">
        <v>135000000</v>
      </c>
      <c r="F94" s="8">
        <v>187168425</v>
      </c>
      <c r="G94" s="8">
        <v>573068425</v>
      </c>
      <c r="H94" s="8">
        <v>438068425</v>
      </c>
      <c r="I94" s="7" t="s">
        <v>0</v>
      </c>
      <c r="J94" s="7" t="s">
        <v>1</v>
      </c>
      <c r="K94" s="7" t="s">
        <v>155</v>
      </c>
      <c r="L94" s="7" t="s">
        <v>155</v>
      </c>
      <c r="M94" s="7" t="s">
        <v>155</v>
      </c>
      <c r="N94" s="7" t="s">
        <v>150</v>
      </c>
      <c r="O94" s="7" t="s">
        <v>155</v>
      </c>
      <c r="P94" s="7" t="s">
        <v>155</v>
      </c>
      <c r="Q94" s="7" t="s">
        <v>155</v>
      </c>
      <c r="R94" s="7" t="s">
        <v>155</v>
      </c>
      <c r="S94" s="7" t="s">
        <v>155</v>
      </c>
      <c r="T94" s="7" t="s">
        <v>155</v>
      </c>
      <c r="U94" s="7" t="s">
        <v>155</v>
      </c>
      <c r="V94" s="7" t="s">
        <v>155</v>
      </c>
      <c r="W94" s="7" t="s">
        <v>155</v>
      </c>
      <c r="X94" s="7" t="s">
        <v>155</v>
      </c>
      <c r="Y94" s="7" t="s">
        <v>150</v>
      </c>
    </row>
    <row r="95" spans="1:25" ht="18" x14ac:dyDescent="0.2">
      <c r="A95" s="2" t="s">
        <v>133</v>
      </c>
      <c r="B95">
        <v>125</v>
      </c>
      <c r="C95" t="s">
        <v>134</v>
      </c>
      <c r="D95" s="1">
        <v>42048</v>
      </c>
      <c r="E95" s="8">
        <v>40000000</v>
      </c>
      <c r="F95" s="8">
        <v>166167230</v>
      </c>
      <c r="G95" s="8">
        <v>570998101</v>
      </c>
      <c r="H95" s="8">
        <v>530998101</v>
      </c>
      <c r="I95" s="7" t="s">
        <v>156</v>
      </c>
      <c r="J95" s="7" t="s">
        <v>157</v>
      </c>
      <c r="K95" s="7" t="s">
        <v>155</v>
      </c>
      <c r="L95" s="7" t="s">
        <v>155</v>
      </c>
      <c r="M95" s="7" t="s">
        <v>150</v>
      </c>
      <c r="N95" s="7" t="s">
        <v>155</v>
      </c>
      <c r="O95" s="7" t="s">
        <v>155</v>
      </c>
      <c r="P95" s="7" t="s">
        <v>155</v>
      </c>
      <c r="Q95" s="7" t="s">
        <v>155</v>
      </c>
      <c r="R95" s="7" t="s">
        <v>155</v>
      </c>
      <c r="S95" s="7" t="s">
        <v>150</v>
      </c>
      <c r="T95" s="7" t="s">
        <v>155</v>
      </c>
      <c r="U95" s="7" t="s">
        <v>155</v>
      </c>
      <c r="V95" s="7" t="s">
        <v>155</v>
      </c>
      <c r="W95" s="7" t="s">
        <v>155</v>
      </c>
      <c r="X95" s="7" t="s">
        <v>150</v>
      </c>
      <c r="Y95" s="7" t="s">
        <v>155</v>
      </c>
    </row>
    <row r="96" spans="1:25" ht="18" x14ac:dyDescent="0.2">
      <c r="A96" s="2" t="s">
        <v>135</v>
      </c>
      <c r="B96">
        <v>103</v>
      </c>
      <c r="C96" t="s">
        <v>26</v>
      </c>
      <c r="D96" s="1">
        <v>40753</v>
      </c>
      <c r="E96" s="8">
        <v>110000000</v>
      </c>
      <c r="F96" s="8">
        <v>142614158</v>
      </c>
      <c r="G96" s="8">
        <v>563749323</v>
      </c>
      <c r="H96" s="8">
        <v>453749323</v>
      </c>
      <c r="I96" s="7" t="s">
        <v>156</v>
      </c>
      <c r="J96" s="7" t="s">
        <v>1</v>
      </c>
      <c r="K96" s="7" t="s">
        <v>155</v>
      </c>
      <c r="L96" s="7" t="s">
        <v>155</v>
      </c>
      <c r="M96" s="7" t="s">
        <v>155</v>
      </c>
      <c r="N96" s="7" t="s">
        <v>150</v>
      </c>
      <c r="O96" s="7" t="s">
        <v>150</v>
      </c>
      <c r="P96" s="7" t="s">
        <v>155</v>
      </c>
      <c r="Q96" s="7" t="s">
        <v>155</v>
      </c>
      <c r="R96" s="7" t="s">
        <v>155</v>
      </c>
      <c r="S96" s="7" t="s">
        <v>155</v>
      </c>
      <c r="T96" s="7" t="s">
        <v>155</v>
      </c>
      <c r="U96" s="7" t="s">
        <v>155</v>
      </c>
      <c r="V96" s="7" t="s">
        <v>155</v>
      </c>
      <c r="W96" s="7" t="s">
        <v>155</v>
      </c>
      <c r="X96" s="7" t="s">
        <v>155</v>
      </c>
      <c r="Y96" s="7" t="s">
        <v>155</v>
      </c>
    </row>
    <row r="97" spans="1:25" ht="18" x14ac:dyDescent="0.2">
      <c r="A97" s="2" t="s">
        <v>136</v>
      </c>
      <c r="B97">
        <v>118</v>
      </c>
      <c r="C97" t="s">
        <v>35</v>
      </c>
      <c r="D97" s="1">
        <v>42804</v>
      </c>
      <c r="E97" s="8">
        <v>185000000</v>
      </c>
      <c r="F97" s="8">
        <v>168052812</v>
      </c>
      <c r="G97" s="8">
        <v>561072059</v>
      </c>
      <c r="H97" s="8">
        <v>376072059</v>
      </c>
      <c r="I97" s="7" t="s">
        <v>0</v>
      </c>
      <c r="J97" s="7" t="s">
        <v>1</v>
      </c>
      <c r="K97" s="7" t="s">
        <v>155</v>
      </c>
      <c r="L97" s="7" t="s">
        <v>155</v>
      </c>
      <c r="M97" s="7" t="s">
        <v>155</v>
      </c>
      <c r="N97" s="7" t="s">
        <v>155</v>
      </c>
      <c r="O97" s="7" t="s">
        <v>155</v>
      </c>
      <c r="P97" s="7" t="s">
        <v>155</v>
      </c>
      <c r="Q97" s="7" t="s">
        <v>150</v>
      </c>
      <c r="R97" s="7" t="s">
        <v>155</v>
      </c>
      <c r="S97" s="7" t="s">
        <v>155</v>
      </c>
      <c r="T97" s="7" t="s">
        <v>155</v>
      </c>
      <c r="U97" s="7" t="s">
        <v>155</v>
      </c>
      <c r="V97" s="7" t="s">
        <v>155</v>
      </c>
      <c r="W97" s="7" t="s">
        <v>155</v>
      </c>
      <c r="X97" s="7" t="s">
        <v>155</v>
      </c>
      <c r="Y97" s="7" t="s">
        <v>150</v>
      </c>
    </row>
    <row r="98" spans="1:25" ht="18" x14ac:dyDescent="0.2">
      <c r="A98" s="2" t="s">
        <v>137</v>
      </c>
      <c r="B98">
        <v>106</v>
      </c>
      <c r="C98" t="s">
        <v>26</v>
      </c>
      <c r="D98" s="1">
        <v>40718</v>
      </c>
      <c r="E98" s="8">
        <v>200000000</v>
      </c>
      <c r="F98" s="8">
        <v>191450875</v>
      </c>
      <c r="G98" s="8">
        <v>560155383</v>
      </c>
      <c r="H98" s="8">
        <v>360155383</v>
      </c>
      <c r="I98" s="7" t="s">
        <v>156</v>
      </c>
      <c r="J98" s="7" t="s">
        <v>1</v>
      </c>
      <c r="K98" s="7" t="s">
        <v>155</v>
      </c>
      <c r="L98" s="7" t="s">
        <v>155</v>
      </c>
      <c r="M98" s="7" t="s">
        <v>155</v>
      </c>
      <c r="N98" s="7" t="s">
        <v>150</v>
      </c>
      <c r="O98" s="7" t="s">
        <v>150</v>
      </c>
      <c r="P98" s="7" t="s">
        <v>155</v>
      </c>
      <c r="Q98" s="7" t="s">
        <v>155</v>
      </c>
      <c r="R98" s="7" t="s">
        <v>155</v>
      </c>
      <c r="S98" s="7" t="s">
        <v>155</v>
      </c>
      <c r="T98" s="7" t="s">
        <v>155</v>
      </c>
      <c r="U98" s="7" t="s">
        <v>155</v>
      </c>
      <c r="V98" s="7" t="s">
        <v>155</v>
      </c>
      <c r="W98" s="7" t="s">
        <v>155</v>
      </c>
      <c r="X98" s="7" t="s">
        <v>155</v>
      </c>
      <c r="Y98" s="7" t="s">
        <v>155</v>
      </c>
    </row>
    <row r="99" spans="1:25" ht="18" x14ac:dyDescent="0.2">
      <c r="A99" s="2" t="s">
        <v>138</v>
      </c>
      <c r="B99">
        <v>106</v>
      </c>
      <c r="C99" t="s">
        <v>139</v>
      </c>
      <c r="D99" s="1">
        <v>41089</v>
      </c>
      <c r="E99" s="8">
        <v>50000000</v>
      </c>
      <c r="F99" s="8">
        <v>218665740</v>
      </c>
      <c r="G99" s="8">
        <v>556016627</v>
      </c>
      <c r="H99" s="8">
        <v>506016627</v>
      </c>
      <c r="I99" s="7" t="s">
        <v>156</v>
      </c>
      <c r="J99" s="7" t="s">
        <v>157</v>
      </c>
      <c r="K99" s="7" t="s">
        <v>155</v>
      </c>
      <c r="L99" s="7" t="s">
        <v>155</v>
      </c>
      <c r="M99" s="7" t="s">
        <v>155</v>
      </c>
      <c r="N99" s="7" t="s">
        <v>155</v>
      </c>
      <c r="O99" s="7" t="s">
        <v>150</v>
      </c>
      <c r="P99" s="7" t="s">
        <v>155</v>
      </c>
      <c r="Q99" s="7" t="s">
        <v>150</v>
      </c>
      <c r="R99" s="7" t="s">
        <v>155</v>
      </c>
      <c r="S99" s="7" t="s">
        <v>155</v>
      </c>
      <c r="T99" s="7" t="s">
        <v>155</v>
      </c>
      <c r="U99" s="7" t="s">
        <v>155</v>
      </c>
      <c r="V99" s="7" t="s">
        <v>155</v>
      </c>
      <c r="W99" s="7" t="s">
        <v>155</v>
      </c>
      <c r="X99" s="7" t="s">
        <v>155</v>
      </c>
      <c r="Y99" s="7" t="s">
        <v>155</v>
      </c>
    </row>
    <row r="100" spans="1:25" ht="18" x14ac:dyDescent="0.2">
      <c r="A100" s="2" t="s">
        <v>140</v>
      </c>
      <c r="B100">
        <v>90</v>
      </c>
      <c r="C100" t="s">
        <v>30</v>
      </c>
      <c r="D100" s="1">
        <v>40844</v>
      </c>
      <c r="E100" s="8">
        <v>130000000</v>
      </c>
      <c r="F100" s="8">
        <v>149260504</v>
      </c>
      <c r="G100" s="8">
        <v>554987477</v>
      </c>
      <c r="H100" s="8">
        <v>424987477</v>
      </c>
      <c r="I100" s="7" t="s">
        <v>0</v>
      </c>
      <c r="J100" s="7" t="s">
        <v>1</v>
      </c>
      <c r="K100" s="7" t="s">
        <v>155</v>
      </c>
      <c r="L100" s="7" t="s">
        <v>155</v>
      </c>
      <c r="M100" s="7" t="s">
        <v>155</v>
      </c>
      <c r="N100" s="7" t="s">
        <v>150</v>
      </c>
      <c r="O100" s="7" t="s">
        <v>155</v>
      </c>
      <c r="P100" s="7" t="s">
        <v>155</v>
      </c>
      <c r="Q100" s="7" t="s">
        <v>155</v>
      </c>
      <c r="R100" s="7" t="s">
        <v>155</v>
      </c>
      <c r="S100" s="7" t="s">
        <v>155</v>
      </c>
      <c r="T100" s="7" t="s">
        <v>155</v>
      </c>
      <c r="U100" s="7" t="s">
        <v>155</v>
      </c>
      <c r="V100" s="7" t="s">
        <v>155</v>
      </c>
      <c r="W100" s="7" t="s">
        <v>155</v>
      </c>
      <c r="X100" s="7" t="s">
        <v>155</v>
      </c>
      <c r="Y100" s="7" t="s">
        <v>150</v>
      </c>
    </row>
    <row r="101" spans="1:25" ht="18" x14ac:dyDescent="0.2">
      <c r="A101" s="2" t="s">
        <v>141</v>
      </c>
      <c r="B101">
        <v>93</v>
      </c>
      <c r="C101" t="s">
        <v>26</v>
      </c>
      <c r="D101" s="1">
        <v>41082</v>
      </c>
      <c r="E101" s="8">
        <v>185000000</v>
      </c>
      <c r="F101" s="8">
        <v>237282182</v>
      </c>
      <c r="G101" s="8">
        <v>554606532</v>
      </c>
      <c r="H101" s="8">
        <v>369606532</v>
      </c>
      <c r="I101" s="7" t="s">
        <v>156</v>
      </c>
      <c r="J101" s="7" t="s">
        <v>1</v>
      </c>
      <c r="K101" s="7" t="s">
        <v>155</v>
      </c>
      <c r="L101" s="7" t="s">
        <v>155</v>
      </c>
      <c r="M101" s="7" t="s">
        <v>155</v>
      </c>
      <c r="N101" s="7" t="s">
        <v>150</v>
      </c>
      <c r="O101" s="7" t="s">
        <v>150</v>
      </c>
      <c r="P101" s="7" t="s">
        <v>155</v>
      </c>
      <c r="Q101" s="7" t="s">
        <v>155</v>
      </c>
      <c r="R101" s="7" t="s">
        <v>155</v>
      </c>
      <c r="S101" s="7" t="s">
        <v>155</v>
      </c>
      <c r="T101" s="7" t="s">
        <v>155</v>
      </c>
      <c r="U101" s="7" t="s">
        <v>155</v>
      </c>
      <c r="V101" s="7" t="s">
        <v>155</v>
      </c>
      <c r="W101" s="7" t="s">
        <v>155</v>
      </c>
      <c r="X101" s="7" t="s">
        <v>155</v>
      </c>
      <c r="Y101" s="7" t="s">
        <v>155</v>
      </c>
    </row>
    <row r="102" spans="1:25" ht="18" x14ac:dyDescent="0.2">
      <c r="A102" s="2"/>
      <c r="D102" s="1"/>
      <c r="E102" s="8"/>
      <c r="F102" s="8"/>
      <c r="G102" s="8"/>
      <c r="H102" s="8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8" x14ac:dyDescent="0.2">
      <c r="A103" s="2"/>
      <c r="D103" s="1"/>
      <c r="E103" s="8"/>
      <c r="F103" s="8"/>
      <c r="G103" s="8"/>
      <c r="H103" s="8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8" x14ac:dyDescent="0.2">
      <c r="A104" s="2"/>
      <c r="D104" s="1"/>
      <c r="E104" s="8"/>
      <c r="F104" s="8"/>
      <c r="G104" s="8"/>
      <c r="H104" s="8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7" thickBot="1" x14ac:dyDescent="0.25"/>
    <row r="106" spans="1:25" x14ac:dyDescent="0.2">
      <c r="A106" s="10" t="s">
        <v>158</v>
      </c>
      <c r="B106" s="25">
        <f>MIN(B2:B101)</f>
        <v>87</v>
      </c>
      <c r="D106" s="10" t="s">
        <v>158</v>
      </c>
      <c r="E106" s="11">
        <f>MIN(E2:E101)</f>
        <v>35000000</v>
      </c>
      <c r="F106" s="11">
        <f t="shared" ref="F106:H106" si="0">MIN(F2:F101)</f>
        <v>124987022</v>
      </c>
      <c r="G106" s="11">
        <f t="shared" si="0"/>
        <v>554606532</v>
      </c>
      <c r="H106" s="11">
        <f t="shared" si="0"/>
        <v>326477240</v>
      </c>
    </row>
    <row r="107" spans="1:25" x14ac:dyDescent="0.2">
      <c r="A107" s="12" t="s">
        <v>159</v>
      </c>
      <c r="B107" s="26">
        <f>MAX(B2:B101)</f>
        <v>169</v>
      </c>
      <c r="D107" s="12" t="s">
        <v>159</v>
      </c>
      <c r="E107" s="9">
        <f>MAX(E2:E101)</f>
        <v>410600000</v>
      </c>
      <c r="F107" s="9">
        <f t="shared" ref="F107:H107" si="1">MAX(F2:F101)</f>
        <v>700059566</v>
      </c>
      <c r="G107" s="9">
        <f t="shared" si="1"/>
        <v>2048134200</v>
      </c>
      <c r="H107" s="9">
        <f t="shared" si="1"/>
        <v>1748134200</v>
      </c>
    </row>
    <row r="108" spans="1:25" x14ac:dyDescent="0.2">
      <c r="A108" s="13" t="s">
        <v>160</v>
      </c>
      <c r="B108" s="27">
        <f>AVERAGE(B2:B101)</f>
        <v>122.85</v>
      </c>
      <c r="D108" s="13" t="s">
        <v>160</v>
      </c>
      <c r="E108" s="14">
        <f>AVERAGE(E2:E101)</f>
        <v>170272000</v>
      </c>
      <c r="F108" s="14">
        <f t="shared" ref="F108:H108" si="2">AVERAGE(F2:F101)</f>
        <v>299676311.06</v>
      </c>
      <c r="G108" s="14">
        <f t="shared" si="2"/>
        <v>866724915</v>
      </c>
      <c r="H108" s="14">
        <f t="shared" si="2"/>
        <v>696452915</v>
      </c>
    </row>
    <row r="109" spans="1:25" x14ac:dyDescent="0.2">
      <c r="A109" s="12" t="s">
        <v>161</v>
      </c>
      <c r="B109" s="26">
        <f>MEDIAN(B2:B101)</f>
        <v>124</v>
      </c>
      <c r="D109" s="12" t="s">
        <v>161</v>
      </c>
      <c r="E109" s="9">
        <f>MEDIAN(E2:E101)</f>
        <v>172500000</v>
      </c>
      <c r="F109" s="9">
        <f t="shared" ref="F109:H109" si="3">MEDIAN(F2:F101)</f>
        <v>266556314.5</v>
      </c>
      <c r="G109" s="9">
        <f t="shared" si="3"/>
        <v>793124619</v>
      </c>
      <c r="H109" s="9">
        <f t="shared" si="3"/>
        <v>623008101</v>
      </c>
    </row>
    <row r="110" spans="1:25" ht="17" thickBot="1" x14ac:dyDescent="0.25">
      <c r="A110" s="15" t="s">
        <v>162</v>
      </c>
      <c r="B110" s="28">
        <f>_xlfn.STDEV.P(B2:B101)</f>
        <v>20.779015857349933</v>
      </c>
      <c r="D110" s="15" t="s">
        <v>162</v>
      </c>
      <c r="E110" s="16">
        <f>_xlfn.STDEV.P(E2:E101)</f>
        <v>64975789.460382827</v>
      </c>
      <c r="F110" s="16">
        <f t="shared" ref="F110:H110" si="4">_xlfn.STDEV.P(F2:F101)</f>
        <v>120965571.10993165</v>
      </c>
      <c r="G110" s="16">
        <f t="shared" si="4"/>
        <v>274325802.62823111</v>
      </c>
      <c r="H110" s="16">
        <f t="shared" si="4"/>
        <v>257046324.3242884</v>
      </c>
    </row>
  </sheetData>
  <pageMargins left="0.75" right="0.75" top="1" bottom="1" header="0.5" footer="0.5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F6DB-5B0B-42F0-9653-5A7AFD431DE7}">
  <dimension ref="H20:S29"/>
  <sheetViews>
    <sheetView workbookViewId="0">
      <selection activeCell="O24" sqref="O24"/>
    </sheetView>
  </sheetViews>
  <sheetFormatPr baseColWidth="10" defaultColWidth="8.83203125" defaultRowHeight="16" x14ac:dyDescent="0.2"/>
  <cols>
    <col min="11" max="19" width="7.6640625" customWidth="1"/>
    <col min="21" max="29" width="7.6640625" customWidth="1"/>
  </cols>
  <sheetData>
    <row r="20" spans="8:19" x14ac:dyDescent="0.2">
      <c r="K20">
        <v>5</v>
      </c>
      <c r="L20">
        <v>13</v>
      </c>
      <c r="M20">
        <v>17</v>
      </c>
      <c r="N20">
        <v>9</v>
      </c>
      <c r="O20">
        <v>17</v>
      </c>
      <c r="P20">
        <v>16</v>
      </c>
      <c r="Q20">
        <v>15</v>
      </c>
      <c r="R20">
        <v>3</v>
      </c>
      <c r="S20">
        <v>5</v>
      </c>
    </row>
    <row r="21" spans="8:19" x14ac:dyDescent="0.2">
      <c r="O21" s="35">
        <f>SUM(O20:Q20)</f>
        <v>48</v>
      </c>
      <c r="P21" s="35"/>
      <c r="Q21" s="35"/>
    </row>
    <row r="22" spans="8:19" x14ac:dyDescent="0.2">
      <c r="K22">
        <v>804</v>
      </c>
      <c r="L22">
        <v>808</v>
      </c>
      <c r="M22">
        <v>773</v>
      </c>
      <c r="N22">
        <v>778</v>
      </c>
      <c r="O22">
        <v>879</v>
      </c>
      <c r="P22">
        <v>886</v>
      </c>
      <c r="Q22">
        <v>1028</v>
      </c>
      <c r="R22">
        <v>864</v>
      </c>
      <c r="S22">
        <v>996</v>
      </c>
    </row>
    <row r="23" spans="8:19" x14ac:dyDescent="0.2">
      <c r="H23">
        <v>178</v>
      </c>
      <c r="I23">
        <v>175</v>
      </c>
      <c r="O23" s="35">
        <f>AVERAGE(O22:Q22)</f>
        <v>931</v>
      </c>
      <c r="P23" s="35"/>
      <c r="Q23" s="35"/>
    </row>
    <row r="24" spans="8:19" x14ac:dyDescent="0.2">
      <c r="H24">
        <v>121</v>
      </c>
      <c r="I24">
        <v>160</v>
      </c>
    </row>
    <row r="25" spans="8:19" x14ac:dyDescent="0.2">
      <c r="H25">
        <f>H23-H24</f>
        <v>57</v>
      </c>
      <c r="I25">
        <f>I23-I24</f>
        <v>15</v>
      </c>
      <c r="J25">
        <f>AVERAGE(H25:I25)</f>
        <v>36</v>
      </c>
    </row>
    <row r="27" spans="8:19" x14ac:dyDescent="0.2">
      <c r="H27">
        <v>902</v>
      </c>
      <c r="I27">
        <v>870</v>
      </c>
    </row>
    <row r="28" spans="8:19" x14ac:dyDescent="0.2">
      <c r="H28">
        <v>816</v>
      </c>
      <c r="I28">
        <v>845</v>
      </c>
    </row>
    <row r="29" spans="8:19" x14ac:dyDescent="0.2">
      <c r="H29">
        <f>H27-H28</f>
        <v>86</v>
      </c>
      <c r="I29">
        <f>I27-I28</f>
        <v>25</v>
      </c>
      <c r="J29">
        <f>AVERAGE(H29:I29)</f>
        <v>55.5</v>
      </c>
    </row>
  </sheetData>
  <mergeCells count="2">
    <mergeCell ref="O21:Q21"/>
    <mergeCell ref="O23:Q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Q4" sqref="Q4"/>
    </sheetView>
  </sheetViews>
  <sheetFormatPr baseColWidth="10" defaultColWidth="8.83203125" defaultRowHeight="16" x14ac:dyDescent="0.2"/>
  <cols>
    <col min="1" max="1" width="24.1640625" customWidth="1"/>
    <col min="2" max="256" width="10.6640625" customWidth="1"/>
  </cols>
  <sheetData>
    <row r="1" spans="1:2" ht="21" x14ac:dyDescent="0.25">
      <c r="A1" s="3" t="s">
        <v>153</v>
      </c>
      <c r="B1" s="3" t="s">
        <v>154</v>
      </c>
    </row>
    <row r="2" spans="1:2" x14ac:dyDescent="0.2">
      <c r="A2" t="s">
        <v>0</v>
      </c>
      <c r="B2">
        <v>59</v>
      </c>
    </row>
    <row r="3" spans="1:2" x14ac:dyDescent="0.2">
      <c r="A3" t="s">
        <v>1</v>
      </c>
      <c r="B3">
        <v>86</v>
      </c>
    </row>
    <row r="4" spans="1:2" x14ac:dyDescent="0.2">
      <c r="A4" t="s">
        <v>2</v>
      </c>
      <c r="B4">
        <v>21</v>
      </c>
    </row>
    <row r="5" spans="1:2" x14ac:dyDescent="0.2">
      <c r="A5" t="s">
        <v>3</v>
      </c>
      <c r="B5">
        <v>3</v>
      </c>
    </row>
    <row r="6" spans="1:2" x14ac:dyDescent="0.2">
      <c r="A6" t="s">
        <v>152</v>
      </c>
      <c r="B6">
        <v>10</v>
      </c>
    </row>
    <row r="7" spans="1:2" x14ac:dyDescent="0.2">
      <c r="A7" t="s">
        <v>5</v>
      </c>
      <c r="B7">
        <v>27</v>
      </c>
    </row>
    <row r="8" spans="1:2" x14ac:dyDescent="0.2">
      <c r="A8" t="s">
        <v>6</v>
      </c>
      <c r="B8">
        <v>31</v>
      </c>
    </row>
    <row r="9" spans="1:2" x14ac:dyDescent="0.2">
      <c r="A9" t="s">
        <v>7</v>
      </c>
      <c r="B9">
        <v>10</v>
      </c>
    </row>
    <row r="10" spans="1:2" x14ac:dyDescent="0.2">
      <c r="A10" t="s">
        <v>8</v>
      </c>
      <c r="B10">
        <v>21</v>
      </c>
    </row>
    <row r="11" spans="1:2" x14ac:dyDescent="0.2">
      <c r="A11" t="s">
        <v>9</v>
      </c>
      <c r="B11">
        <v>3</v>
      </c>
    </row>
    <row r="12" spans="1:2" x14ac:dyDescent="0.2">
      <c r="A12" t="s">
        <v>10</v>
      </c>
      <c r="B12">
        <v>10</v>
      </c>
    </row>
    <row r="13" spans="1:2" x14ac:dyDescent="0.2">
      <c r="A13" t="s">
        <v>11</v>
      </c>
      <c r="B13">
        <v>1</v>
      </c>
    </row>
    <row r="14" spans="1:2" x14ac:dyDescent="0.2">
      <c r="A14" t="s">
        <v>9</v>
      </c>
      <c r="B14">
        <v>1</v>
      </c>
    </row>
    <row r="15" spans="1:2" x14ac:dyDescent="0.2">
      <c r="A15" t="s">
        <v>13</v>
      </c>
      <c r="B15">
        <v>3</v>
      </c>
    </row>
    <row r="16" spans="1:2" x14ac:dyDescent="0.2">
      <c r="A16" t="s">
        <v>14</v>
      </c>
      <c r="B16">
        <v>1</v>
      </c>
    </row>
    <row r="17" spans="1:2" x14ac:dyDescent="0.2">
      <c r="A17" t="s">
        <v>15</v>
      </c>
      <c r="B17">
        <v>1</v>
      </c>
    </row>
    <row r="19" spans="1:2" x14ac:dyDescent="0.2">
      <c r="B19">
        <f>SUM(Table2[Count])</f>
        <v>288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L89"/>
  <sheetViews>
    <sheetView workbookViewId="0">
      <selection activeCell="P30" sqref="P30"/>
    </sheetView>
  </sheetViews>
  <sheetFormatPr baseColWidth="10" defaultColWidth="8.83203125" defaultRowHeight="16" x14ac:dyDescent="0.2"/>
  <cols>
    <col min="1" max="1" width="17.6640625" bestFit="1" customWidth="1"/>
    <col min="2" max="3" width="14" bestFit="1" customWidth="1"/>
    <col min="4" max="5" width="15.6640625" bestFit="1" customWidth="1"/>
    <col min="6" max="7" width="10.6640625" customWidth="1"/>
    <col min="8" max="8" width="17.6640625" bestFit="1" customWidth="1"/>
    <col min="9" max="10" width="14" bestFit="1" customWidth="1"/>
    <col min="11" max="12" width="15.6640625" bestFit="1" customWidth="1"/>
    <col min="13" max="249" width="10.6640625" customWidth="1"/>
  </cols>
  <sheetData>
    <row r="23" spans="1:5" x14ac:dyDescent="0.2">
      <c r="A23" s="36" t="s">
        <v>0</v>
      </c>
      <c r="B23" s="36"/>
      <c r="C23" s="36"/>
      <c r="D23" s="36"/>
      <c r="E23" s="36"/>
    </row>
    <row r="24" spans="1:5" ht="44" x14ac:dyDescent="0.2">
      <c r="A24" s="19" t="s">
        <v>145</v>
      </c>
      <c r="B24" s="19" t="s">
        <v>146</v>
      </c>
      <c r="C24" s="19" t="s">
        <v>147</v>
      </c>
      <c r="D24" s="19" t="s">
        <v>148</v>
      </c>
      <c r="E24" s="19" t="s">
        <v>149</v>
      </c>
    </row>
    <row r="25" spans="1:5" x14ac:dyDescent="0.2">
      <c r="A25" s="20">
        <v>43217</v>
      </c>
      <c r="B25" s="21">
        <v>300000000</v>
      </c>
      <c r="C25" s="21">
        <v>678815482</v>
      </c>
      <c r="D25" s="21">
        <v>2048134200</v>
      </c>
      <c r="E25" s="21">
        <v>1748134200</v>
      </c>
    </row>
    <row r="26" spans="1:5" x14ac:dyDescent="0.2">
      <c r="A26" s="22">
        <v>42167</v>
      </c>
      <c r="B26" s="23">
        <v>215000000</v>
      </c>
      <c r="C26" s="23">
        <v>652270625</v>
      </c>
      <c r="D26" s="23">
        <v>1648854864</v>
      </c>
      <c r="E26" s="23">
        <v>1433854864</v>
      </c>
    </row>
    <row r="27" spans="1:5" x14ac:dyDescent="0.2">
      <c r="A27" s="20">
        <v>42097</v>
      </c>
      <c r="B27" s="21">
        <v>190000000</v>
      </c>
      <c r="C27" s="21">
        <v>353007020</v>
      </c>
      <c r="D27" s="21">
        <v>1518722794</v>
      </c>
      <c r="E27" s="21">
        <v>1328722794</v>
      </c>
    </row>
    <row r="28" spans="1:5" x14ac:dyDescent="0.2">
      <c r="A28" s="22">
        <v>41033</v>
      </c>
      <c r="B28" s="23">
        <v>225000000</v>
      </c>
      <c r="C28" s="23">
        <v>623279547</v>
      </c>
      <c r="D28" s="23">
        <v>1517935897</v>
      </c>
      <c r="E28" s="23">
        <v>1292935897</v>
      </c>
    </row>
    <row r="29" spans="1:5" x14ac:dyDescent="0.2">
      <c r="A29" s="20">
        <v>42125</v>
      </c>
      <c r="B29" s="21">
        <v>330600000</v>
      </c>
      <c r="C29" s="21">
        <v>459005868</v>
      </c>
      <c r="D29" s="21">
        <v>1403013963</v>
      </c>
      <c r="E29" s="21">
        <v>1072413963</v>
      </c>
    </row>
    <row r="30" spans="1:5" x14ac:dyDescent="0.2">
      <c r="A30" s="22">
        <v>43147</v>
      </c>
      <c r="B30" s="23">
        <v>200000000</v>
      </c>
      <c r="C30" s="23">
        <v>700059566</v>
      </c>
      <c r="D30" s="23">
        <v>1348258224</v>
      </c>
      <c r="E30" s="23">
        <v>1148258224</v>
      </c>
    </row>
    <row r="31" spans="1:5" x14ac:dyDescent="0.2">
      <c r="A31" s="20">
        <v>43273</v>
      </c>
      <c r="B31" s="21">
        <v>170000000</v>
      </c>
      <c r="C31" s="21">
        <v>417719760</v>
      </c>
      <c r="D31" s="21">
        <v>1305772799</v>
      </c>
      <c r="E31" s="21">
        <v>1135772799</v>
      </c>
    </row>
    <row r="32" spans="1:5" x14ac:dyDescent="0.2">
      <c r="A32" s="22">
        <v>43266</v>
      </c>
      <c r="B32" s="23">
        <v>200000000</v>
      </c>
      <c r="C32" s="23">
        <v>608581744</v>
      </c>
      <c r="D32" s="23">
        <v>1242520711</v>
      </c>
      <c r="E32" s="23">
        <v>1042520711</v>
      </c>
    </row>
    <row r="33" spans="1:12" x14ac:dyDescent="0.2">
      <c r="A33" s="20">
        <v>42839</v>
      </c>
      <c r="B33" s="21">
        <v>250000000</v>
      </c>
      <c r="C33" s="21">
        <v>225764765</v>
      </c>
      <c r="D33" s="21">
        <v>1234846267</v>
      </c>
      <c r="E33" s="21">
        <v>984846267</v>
      </c>
    </row>
    <row r="34" spans="1:12" x14ac:dyDescent="0.2">
      <c r="A34" s="22">
        <v>41397</v>
      </c>
      <c r="B34" s="23">
        <v>200000000</v>
      </c>
      <c r="C34" s="23">
        <v>408992272</v>
      </c>
      <c r="D34" s="23">
        <v>1215392272</v>
      </c>
      <c r="E34" s="23">
        <v>1015392272</v>
      </c>
    </row>
    <row r="35" spans="1:12" x14ac:dyDescent="0.2">
      <c r="A35" s="20">
        <v>43455</v>
      </c>
      <c r="B35" s="21">
        <v>160000000</v>
      </c>
      <c r="C35" s="21">
        <v>335061807</v>
      </c>
      <c r="D35" s="21">
        <v>1146894640</v>
      </c>
      <c r="E35" s="21">
        <v>986894640</v>
      </c>
    </row>
    <row r="36" spans="1:12" x14ac:dyDescent="0.2">
      <c r="A36" s="22">
        <v>42496</v>
      </c>
      <c r="B36" s="23">
        <v>250000000</v>
      </c>
      <c r="C36" s="23">
        <v>408084349</v>
      </c>
      <c r="D36" s="23">
        <v>1140069413</v>
      </c>
      <c r="E36" s="23">
        <v>890069413</v>
      </c>
    </row>
    <row r="37" spans="1:12" x14ac:dyDescent="0.2">
      <c r="A37" s="20">
        <v>40723</v>
      </c>
      <c r="B37" s="21">
        <v>195000000</v>
      </c>
      <c r="C37" s="21">
        <v>352390543</v>
      </c>
      <c r="D37" s="21">
        <v>1123790543</v>
      </c>
      <c r="E37" s="21">
        <v>928790543</v>
      </c>
    </row>
    <row r="38" spans="1:12" x14ac:dyDescent="0.2">
      <c r="A38" s="22">
        <v>43532</v>
      </c>
      <c r="B38" s="23">
        <v>175000000</v>
      </c>
      <c r="C38" s="23">
        <v>426525952</v>
      </c>
      <c r="D38" s="23">
        <v>1123061550</v>
      </c>
      <c r="E38" s="23">
        <v>948061550</v>
      </c>
    </row>
    <row r="39" spans="1:12" x14ac:dyDescent="0.2">
      <c r="A39" s="20">
        <v>41221</v>
      </c>
      <c r="B39" s="21">
        <v>200000000</v>
      </c>
      <c r="C39" s="21">
        <v>304360277</v>
      </c>
      <c r="D39" s="21">
        <v>1110526981</v>
      </c>
      <c r="E39" s="21">
        <v>910526981</v>
      </c>
    </row>
    <row r="40" spans="1:12" x14ac:dyDescent="0.2">
      <c r="A40" s="22">
        <v>41817</v>
      </c>
      <c r="B40" s="23">
        <v>210000000</v>
      </c>
      <c r="C40" s="23">
        <v>245439076</v>
      </c>
      <c r="D40" s="23">
        <v>1104039076</v>
      </c>
      <c r="E40" s="23">
        <v>894039076</v>
      </c>
    </row>
    <row r="41" spans="1:12" x14ac:dyDescent="0.2">
      <c r="A41" s="20">
        <v>41110</v>
      </c>
      <c r="B41" s="21">
        <v>275000000</v>
      </c>
      <c r="C41" s="21">
        <v>448139099</v>
      </c>
      <c r="D41" s="21">
        <v>1084439099</v>
      </c>
      <c r="E41" s="21">
        <v>809439099</v>
      </c>
      <c r="H41" s="36" t="s">
        <v>163</v>
      </c>
      <c r="I41" s="36"/>
      <c r="J41" s="36"/>
      <c r="K41" s="36"/>
      <c r="L41" s="36"/>
    </row>
    <row r="42" spans="1:12" ht="44" x14ac:dyDescent="0.2">
      <c r="A42" s="22">
        <v>42720</v>
      </c>
      <c r="B42" s="23">
        <v>200000000</v>
      </c>
      <c r="C42" s="23">
        <v>532177324</v>
      </c>
      <c r="D42" s="23">
        <v>1049102856</v>
      </c>
      <c r="E42" s="23">
        <v>849102856</v>
      </c>
      <c r="H42" s="19" t="s">
        <v>145</v>
      </c>
      <c r="I42" s="19" t="s">
        <v>146</v>
      </c>
      <c r="J42" s="19" t="s">
        <v>147</v>
      </c>
      <c r="K42" s="19" t="s">
        <v>148</v>
      </c>
      <c r="L42" s="19" t="s">
        <v>149</v>
      </c>
    </row>
    <row r="43" spans="1:12" x14ac:dyDescent="0.2">
      <c r="A43" s="20">
        <v>40683</v>
      </c>
      <c r="B43" s="21">
        <v>410600000</v>
      </c>
      <c r="C43" s="21">
        <v>241063875</v>
      </c>
      <c r="D43" s="21">
        <v>1045663875</v>
      </c>
      <c r="E43" s="21">
        <v>635063875</v>
      </c>
      <c r="H43" s="20">
        <v>41600</v>
      </c>
      <c r="I43" s="21">
        <v>150000000</v>
      </c>
      <c r="J43" s="21">
        <v>400738009</v>
      </c>
      <c r="K43" s="21">
        <v>1272469910</v>
      </c>
      <c r="L43" s="21">
        <v>1122469910</v>
      </c>
    </row>
    <row r="44" spans="1:12" x14ac:dyDescent="0.2">
      <c r="A44" s="22">
        <v>43089</v>
      </c>
      <c r="B44" s="23">
        <v>90000000</v>
      </c>
      <c r="C44" s="23">
        <v>404508916</v>
      </c>
      <c r="D44" s="23">
        <v>964496193</v>
      </c>
      <c r="E44" s="23">
        <v>874496193</v>
      </c>
      <c r="H44" s="22">
        <v>42811</v>
      </c>
      <c r="I44" s="23">
        <v>160000000</v>
      </c>
      <c r="J44" s="23">
        <v>504014165</v>
      </c>
      <c r="K44" s="23">
        <v>1259199706</v>
      </c>
      <c r="L44" s="23">
        <v>1099199706</v>
      </c>
    </row>
    <row r="45" spans="1:12" x14ac:dyDescent="0.2">
      <c r="A45" s="20">
        <v>42923</v>
      </c>
      <c r="B45" s="21">
        <v>175000000</v>
      </c>
      <c r="C45" s="21">
        <v>334201140</v>
      </c>
      <c r="D45" s="21">
        <v>880166350</v>
      </c>
      <c r="E45" s="21">
        <v>705166350</v>
      </c>
      <c r="H45" s="20">
        <v>42195</v>
      </c>
      <c r="I45" s="21">
        <v>74000000</v>
      </c>
      <c r="J45" s="21">
        <v>336045770</v>
      </c>
      <c r="K45" s="21">
        <v>1160336173</v>
      </c>
      <c r="L45" s="21">
        <v>1086336173</v>
      </c>
    </row>
    <row r="46" spans="1:12" x14ac:dyDescent="0.2">
      <c r="A46" s="22">
        <v>42314</v>
      </c>
      <c r="B46" s="23">
        <v>300000000</v>
      </c>
      <c r="C46" s="23">
        <v>200074175</v>
      </c>
      <c r="D46" s="23">
        <v>879620923</v>
      </c>
      <c r="E46" s="23">
        <v>579620923</v>
      </c>
      <c r="H46" s="22">
        <v>40347</v>
      </c>
      <c r="I46" s="23">
        <v>200000000</v>
      </c>
      <c r="J46" s="23">
        <v>415004880</v>
      </c>
      <c r="K46" s="23">
        <v>1068879522</v>
      </c>
      <c r="L46" s="23">
        <v>868879522</v>
      </c>
    </row>
    <row r="47" spans="1:12" x14ac:dyDescent="0.2">
      <c r="A47" s="20">
        <v>42454</v>
      </c>
      <c r="B47" s="21">
        <v>250000000</v>
      </c>
      <c r="C47" s="21">
        <v>330360194</v>
      </c>
      <c r="D47" s="21">
        <v>867500281</v>
      </c>
      <c r="E47" s="21">
        <v>617500281</v>
      </c>
      <c r="H47" s="20">
        <v>42916</v>
      </c>
      <c r="I47" s="21">
        <v>75000000</v>
      </c>
      <c r="J47" s="21">
        <v>264624300</v>
      </c>
      <c r="K47" s="21">
        <v>1034727750</v>
      </c>
      <c r="L47" s="21">
        <v>959727750</v>
      </c>
    </row>
    <row r="48" spans="1:12" x14ac:dyDescent="0.2">
      <c r="A48" s="22">
        <v>41600</v>
      </c>
      <c r="B48" s="23">
        <v>130000000</v>
      </c>
      <c r="C48" s="23">
        <v>424668047</v>
      </c>
      <c r="D48" s="23">
        <v>864868047</v>
      </c>
      <c r="E48" s="23">
        <v>734868047</v>
      </c>
      <c r="H48" s="22">
        <v>40242</v>
      </c>
      <c r="I48" s="23">
        <v>200000000</v>
      </c>
      <c r="J48" s="23">
        <v>334191110</v>
      </c>
      <c r="K48" s="23">
        <v>1025491110</v>
      </c>
      <c r="L48" s="23">
        <v>825491110</v>
      </c>
    </row>
    <row r="49" spans="1:12" x14ac:dyDescent="0.2">
      <c r="A49" s="20">
        <v>43378</v>
      </c>
      <c r="B49" s="21">
        <v>116000000</v>
      </c>
      <c r="C49" s="21">
        <v>213511408</v>
      </c>
      <c r="D49" s="21">
        <v>853628605</v>
      </c>
      <c r="E49" s="21">
        <v>737628605</v>
      </c>
      <c r="H49" s="20">
        <v>40242</v>
      </c>
      <c r="I49" s="21">
        <v>200000000</v>
      </c>
      <c r="J49" s="21">
        <v>334191110</v>
      </c>
      <c r="K49" s="21">
        <v>1025491110</v>
      </c>
      <c r="L49" s="21">
        <v>825491110</v>
      </c>
    </row>
    <row r="50" spans="1:12" x14ac:dyDescent="0.2">
      <c r="A50" s="22">
        <v>43042</v>
      </c>
      <c r="B50" s="23">
        <v>180000000</v>
      </c>
      <c r="C50" s="23">
        <v>315058289</v>
      </c>
      <c r="D50" s="23">
        <v>846980024</v>
      </c>
      <c r="E50" s="23">
        <v>666980024</v>
      </c>
      <c r="H50" s="22">
        <v>42538</v>
      </c>
      <c r="I50" s="23">
        <v>200000000</v>
      </c>
      <c r="J50" s="23">
        <v>486295561</v>
      </c>
      <c r="K50" s="23">
        <v>1021215193</v>
      </c>
      <c r="L50" s="23">
        <v>821215193</v>
      </c>
    </row>
    <row r="51" spans="1:12" x14ac:dyDescent="0.2">
      <c r="A51" s="20">
        <v>40375</v>
      </c>
      <c r="B51" s="21">
        <v>160000000</v>
      </c>
      <c r="C51" s="21">
        <v>292576195</v>
      </c>
      <c r="D51" s="21">
        <v>835524642</v>
      </c>
      <c r="E51" s="21">
        <v>675524642</v>
      </c>
      <c r="H51" s="20">
        <v>42433</v>
      </c>
      <c r="I51" s="21">
        <v>150000000</v>
      </c>
      <c r="J51" s="21">
        <v>341268248</v>
      </c>
      <c r="K51" s="21">
        <v>1019429616</v>
      </c>
      <c r="L51" s="21">
        <v>869429616</v>
      </c>
    </row>
    <row r="52" spans="1:12" x14ac:dyDescent="0.2">
      <c r="A52" s="22">
        <v>42888</v>
      </c>
      <c r="B52" s="23">
        <v>150000000</v>
      </c>
      <c r="C52" s="23">
        <v>412563408</v>
      </c>
      <c r="D52" s="23">
        <v>821133378</v>
      </c>
      <c r="E52" s="23">
        <v>671133378</v>
      </c>
      <c r="H52" s="22">
        <v>41257</v>
      </c>
      <c r="I52" s="23">
        <v>250000000</v>
      </c>
      <c r="J52" s="23">
        <v>303003568</v>
      </c>
      <c r="K52" s="23">
        <v>1017003568</v>
      </c>
      <c r="L52" s="23">
        <v>767003568</v>
      </c>
    </row>
    <row r="53" spans="1:12" x14ac:dyDescent="0.2">
      <c r="A53" s="20">
        <v>42412</v>
      </c>
      <c r="B53" s="21">
        <v>58000000</v>
      </c>
      <c r="C53" s="21">
        <v>363070709</v>
      </c>
      <c r="D53" s="21">
        <v>801025593</v>
      </c>
      <c r="E53" s="21">
        <v>743025593</v>
      </c>
      <c r="H53" s="20">
        <v>41458</v>
      </c>
      <c r="I53" s="21">
        <v>76000000</v>
      </c>
      <c r="J53" s="21">
        <v>368065385</v>
      </c>
      <c r="K53" s="21">
        <v>975216835</v>
      </c>
      <c r="L53" s="21">
        <v>899216835</v>
      </c>
    </row>
    <row r="54" spans="1:12" x14ac:dyDescent="0.2">
      <c r="A54" s="22">
        <v>42881</v>
      </c>
      <c r="B54" s="23">
        <v>230000000</v>
      </c>
      <c r="C54" s="23">
        <v>172558876</v>
      </c>
      <c r="D54" s="23">
        <v>788241137</v>
      </c>
      <c r="E54" s="23">
        <v>558241137</v>
      </c>
      <c r="H54" s="22">
        <v>42475</v>
      </c>
      <c r="I54" s="23">
        <v>175000000</v>
      </c>
      <c r="J54" s="23">
        <v>364001123</v>
      </c>
      <c r="K54" s="23">
        <v>962854547</v>
      </c>
      <c r="L54" s="23">
        <v>787854547</v>
      </c>
    </row>
    <row r="55" spans="1:12" x14ac:dyDescent="0.2">
      <c r="A55" s="20">
        <v>43238</v>
      </c>
      <c r="B55" s="21">
        <v>110000000</v>
      </c>
      <c r="C55" s="21">
        <v>324591735</v>
      </c>
      <c r="D55" s="21">
        <v>786680557</v>
      </c>
      <c r="E55" s="21">
        <v>676680557</v>
      </c>
      <c r="H55" s="20">
        <v>41621</v>
      </c>
      <c r="I55" s="21">
        <v>250000000</v>
      </c>
      <c r="J55" s="21">
        <v>258366855</v>
      </c>
      <c r="K55" s="21">
        <v>960366855</v>
      </c>
      <c r="L55" s="21">
        <v>710366855</v>
      </c>
    </row>
    <row r="56" spans="1:12" x14ac:dyDescent="0.2">
      <c r="A56" s="22">
        <v>41852</v>
      </c>
      <c r="B56" s="23">
        <v>170000000</v>
      </c>
      <c r="C56" s="23">
        <v>333172112</v>
      </c>
      <c r="D56" s="23">
        <v>770867516</v>
      </c>
      <c r="E56" s="23">
        <v>600867516</v>
      </c>
      <c r="H56" s="22">
        <v>41990</v>
      </c>
      <c r="I56" s="23">
        <v>250000000</v>
      </c>
      <c r="J56" s="23">
        <v>255119788</v>
      </c>
      <c r="K56" s="23">
        <v>945577621</v>
      </c>
      <c r="L56" s="23">
        <v>695577621</v>
      </c>
    </row>
    <row r="57" spans="1:12" x14ac:dyDescent="0.2">
      <c r="A57" s="20">
        <v>41964</v>
      </c>
      <c r="B57" s="21">
        <v>125000000</v>
      </c>
      <c r="C57" s="21">
        <v>337135885</v>
      </c>
      <c r="D57" s="21">
        <v>766575131</v>
      </c>
      <c r="E57" s="21">
        <v>641575131</v>
      </c>
      <c r="H57" s="20">
        <v>43406</v>
      </c>
      <c r="I57" s="21">
        <v>55000000</v>
      </c>
      <c r="J57" s="21">
        <v>216303339</v>
      </c>
      <c r="K57" s="21">
        <v>894985342</v>
      </c>
      <c r="L57" s="21">
        <v>839985342</v>
      </c>
    </row>
    <row r="58" spans="1:12" x14ac:dyDescent="0.2">
      <c r="A58" s="22">
        <v>41789</v>
      </c>
      <c r="B58" s="23">
        <v>180000000</v>
      </c>
      <c r="C58" s="23">
        <v>241407328</v>
      </c>
      <c r="D58" s="23">
        <v>758536735</v>
      </c>
      <c r="E58" s="23">
        <v>578536735</v>
      </c>
      <c r="H58" s="22">
        <v>42559</v>
      </c>
      <c r="I58" s="23">
        <v>75000000</v>
      </c>
      <c r="J58" s="23">
        <v>368384330</v>
      </c>
      <c r="K58" s="23">
        <v>886750534</v>
      </c>
      <c r="L58" s="23">
        <v>811750534</v>
      </c>
    </row>
    <row r="59" spans="1:12" x14ac:dyDescent="0.2">
      <c r="A59" s="20">
        <v>41093</v>
      </c>
      <c r="B59" s="21">
        <v>220000000</v>
      </c>
      <c r="C59" s="21">
        <v>262030663</v>
      </c>
      <c r="D59" s="21">
        <v>757890267</v>
      </c>
      <c r="E59" s="21">
        <v>537890267</v>
      </c>
      <c r="H59" s="20">
        <v>41103</v>
      </c>
      <c r="I59" s="21">
        <v>95000000</v>
      </c>
      <c r="J59" s="21">
        <v>161321843</v>
      </c>
      <c r="K59" s="21">
        <v>879765137</v>
      </c>
      <c r="L59" s="21">
        <v>784765137</v>
      </c>
    </row>
    <row r="60" spans="1:12" x14ac:dyDescent="0.2">
      <c r="A60" s="22">
        <v>41782</v>
      </c>
      <c r="B60" s="23">
        <v>200000000</v>
      </c>
      <c r="C60" s="23">
        <v>233921534</v>
      </c>
      <c r="D60" s="23">
        <v>747862775</v>
      </c>
      <c r="E60" s="23">
        <v>547862775</v>
      </c>
      <c r="H60" s="22">
        <v>42174</v>
      </c>
      <c r="I60" s="23">
        <v>175000000</v>
      </c>
      <c r="J60" s="23">
        <v>356461711</v>
      </c>
      <c r="K60" s="23">
        <v>854235992</v>
      </c>
      <c r="L60" s="23">
        <v>679235992</v>
      </c>
    </row>
    <row r="61" spans="1:12" x14ac:dyDescent="0.2">
      <c r="A61" s="20">
        <v>42587</v>
      </c>
      <c r="B61" s="21">
        <v>175000000</v>
      </c>
      <c r="C61" s="21">
        <v>325100054</v>
      </c>
      <c r="D61" s="21">
        <v>746059887</v>
      </c>
      <c r="E61" s="21">
        <v>571059887</v>
      </c>
      <c r="H61" s="20">
        <v>42692</v>
      </c>
      <c r="I61" s="21">
        <v>180000000</v>
      </c>
      <c r="J61" s="21">
        <v>234037575</v>
      </c>
      <c r="K61" s="21">
        <v>802402853</v>
      </c>
      <c r="L61" s="21">
        <v>622402853</v>
      </c>
    </row>
    <row r="62" spans="1:12" x14ac:dyDescent="0.2">
      <c r="A62" s="22">
        <v>41733</v>
      </c>
      <c r="B62" s="23">
        <v>170000000</v>
      </c>
      <c r="C62" s="23">
        <v>259746958</v>
      </c>
      <c r="D62" s="23">
        <v>714401889</v>
      </c>
      <c r="E62" s="23">
        <v>544401889</v>
      </c>
      <c r="H62" s="22">
        <v>43061</v>
      </c>
      <c r="I62" s="23">
        <v>175000000</v>
      </c>
      <c r="J62" s="23">
        <v>209726015</v>
      </c>
      <c r="K62" s="23">
        <v>798008101</v>
      </c>
      <c r="L62" s="23">
        <v>623008101</v>
      </c>
    </row>
    <row r="63" spans="1:12" x14ac:dyDescent="0.2">
      <c r="A63" s="20">
        <v>41831</v>
      </c>
      <c r="B63" s="21">
        <v>170000000</v>
      </c>
      <c r="C63" s="21">
        <v>208545589</v>
      </c>
      <c r="D63" s="21">
        <v>710644566</v>
      </c>
      <c r="E63" s="21">
        <v>540644566</v>
      </c>
      <c r="H63" s="20">
        <v>43061</v>
      </c>
      <c r="I63" s="21">
        <v>175000000</v>
      </c>
      <c r="J63" s="21">
        <v>209726015</v>
      </c>
      <c r="K63" s="21">
        <v>798008101</v>
      </c>
      <c r="L63" s="21">
        <v>623008101</v>
      </c>
    </row>
    <row r="64" spans="1:12" x14ac:dyDescent="0.2">
      <c r="A64" s="22">
        <v>41761</v>
      </c>
      <c r="B64" s="23">
        <v>200000000</v>
      </c>
      <c r="C64" s="23">
        <v>202853933</v>
      </c>
      <c r="D64" s="23">
        <v>708996336</v>
      </c>
      <c r="E64" s="23">
        <v>508996336</v>
      </c>
      <c r="H64" s="22">
        <v>40319</v>
      </c>
      <c r="I64" s="23">
        <v>165000000</v>
      </c>
      <c r="J64" s="23">
        <v>238736787</v>
      </c>
      <c r="K64" s="23">
        <v>756244673</v>
      </c>
      <c r="L64" s="23">
        <v>591244673</v>
      </c>
    </row>
    <row r="65" spans="1:12" x14ac:dyDescent="0.2">
      <c r="A65" s="20">
        <v>40991</v>
      </c>
      <c r="B65" s="21">
        <v>80000000</v>
      </c>
      <c r="C65" s="21">
        <v>408010692</v>
      </c>
      <c r="D65" s="21">
        <v>677923379</v>
      </c>
      <c r="E65" s="21">
        <v>597923379</v>
      </c>
      <c r="H65" s="20">
        <v>41068</v>
      </c>
      <c r="I65" s="21">
        <v>145000000</v>
      </c>
      <c r="J65" s="21">
        <v>216391482</v>
      </c>
      <c r="K65" s="21">
        <v>746921271</v>
      </c>
      <c r="L65" s="21">
        <v>601921271</v>
      </c>
    </row>
    <row r="66" spans="1:12" x14ac:dyDescent="0.2">
      <c r="A66" s="22">
        <v>42678</v>
      </c>
      <c r="B66" s="23">
        <v>165000000</v>
      </c>
      <c r="C66" s="23">
        <v>232641920</v>
      </c>
      <c r="D66" s="23">
        <v>676404566</v>
      </c>
      <c r="E66" s="23">
        <v>511404566</v>
      </c>
      <c r="H66" s="22">
        <v>41446</v>
      </c>
      <c r="I66" s="23">
        <v>200000000</v>
      </c>
      <c r="J66" s="23">
        <v>268488329</v>
      </c>
      <c r="K66" s="23">
        <v>743588329</v>
      </c>
      <c r="L66" s="23">
        <v>543588329</v>
      </c>
    </row>
    <row r="67" spans="1:12" x14ac:dyDescent="0.2">
      <c r="A67" s="20">
        <v>41439</v>
      </c>
      <c r="B67" s="21">
        <v>225000000</v>
      </c>
      <c r="C67" s="21">
        <v>291045518</v>
      </c>
      <c r="D67" s="21">
        <v>667999518</v>
      </c>
      <c r="E67" s="21">
        <v>442999518</v>
      </c>
      <c r="H67" s="20">
        <v>40359</v>
      </c>
      <c r="I67" s="21">
        <v>68000000</v>
      </c>
      <c r="J67" s="21">
        <v>300531751</v>
      </c>
      <c r="K67" s="21">
        <v>706102828</v>
      </c>
      <c r="L67" s="21">
        <v>638102828</v>
      </c>
    </row>
    <row r="68" spans="1:12" x14ac:dyDescent="0.2">
      <c r="A68" s="22">
        <v>40689</v>
      </c>
      <c r="B68" s="23">
        <v>150000000</v>
      </c>
      <c r="C68" s="23">
        <v>165249063</v>
      </c>
      <c r="D68" s="23">
        <v>664837547</v>
      </c>
      <c r="E68" s="23">
        <v>514837547</v>
      </c>
      <c r="H68" s="22">
        <v>42986</v>
      </c>
      <c r="I68" s="23">
        <v>35000000</v>
      </c>
      <c r="J68" s="23">
        <v>327481748</v>
      </c>
      <c r="K68" s="23">
        <v>697457969</v>
      </c>
      <c r="L68" s="23">
        <v>662457969</v>
      </c>
    </row>
    <row r="69" spans="1:12" x14ac:dyDescent="0.2">
      <c r="A69" s="20">
        <v>43056</v>
      </c>
      <c r="B69" s="21">
        <v>300000000</v>
      </c>
      <c r="C69" s="21">
        <v>229024295</v>
      </c>
      <c r="D69" s="21">
        <v>655945209</v>
      </c>
      <c r="E69" s="21">
        <v>355945209</v>
      </c>
      <c r="H69" s="20">
        <v>41551</v>
      </c>
      <c r="I69" s="21">
        <v>110000000</v>
      </c>
      <c r="J69" s="21">
        <v>274092705</v>
      </c>
      <c r="K69" s="21">
        <v>693698673</v>
      </c>
      <c r="L69" s="21">
        <v>583698673</v>
      </c>
    </row>
    <row r="70" spans="1:12" x14ac:dyDescent="0.2">
      <c r="A70" s="22">
        <v>41054</v>
      </c>
      <c r="B70" s="23">
        <v>215000000</v>
      </c>
      <c r="C70" s="23">
        <v>179020854</v>
      </c>
      <c r="D70" s="23">
        <v>654213485</v>
      </c>
      <c r="E70" s="23">
        <v>439213485</v>
      </c>
      <c r="H70" s="22">
        <v>41948</v>
      </c>
      <c r="I70" s="23">
        <v>165000000</v>
      </c>
      <c r="J70" s="23">
        <v>188017894</v>
      </c>
      <c r="K70" s="23">
        <v>666379375</v>
      </c>
      <c r="L70" s="23">
        <v>501379375</v>
      </c>
    </row>
    <row r="71" spans="1:12" x14ac:dyDescent="0.2">
      <c r="A71" s="20">
        <v>41950</v>
      </c>
      <c r="B71" s="21">
        <v>165000000</v>
      </c>
      <c r="C71" s="21">
        <v>222527828</v>
      </c>
      <c r="D71" s="21">
        <v>652127828</v>
      </c>
      <c r="E71" s="21">
        <v>487127828</v>
      </c>
      <c r="H71" s="20">
        <v>42279</v>
      </c>
      <c r="I71" s="21">
        <v>108000000</v>
      </c>
      <c r="J71" s="21">
        <v>228433663</v>
      </c>
      <c r="K71" s="21">
        <v>655271443</v>
      </c>
      <c r="L71" s="21">
        <v>547271443</v>
      </c>
    </row>
    <row r="72" spans="1:12" x14ac:dyDescent="0.2">
      <c r="A72" s="22">
        <v>42328</v>
      </c>
      <c r="B72" s="23">
        <v>160000000</v>
      </c>
      <c r="C72" s="23">
        <v>281723902</v>
      </c>
      <c r="D72" s="23">
        <v>648986787</v>
      </c>
      <c r="E72" s="23">
        <v>488986787</v>
      </c>
      <c r="H72" s="22">
        <v>43420</v>
      </c>
      <c r="I72" s="23">
        <v>200000000</v>
      </c>
      <c r="J72" s="23">
        <v>159555901</v>
      </c>
      <c r="K72" s="23">
        <v>652220086</v>
      </c>
      <c r="L72" s="23">
        <v>452220086</v>
      </c>
    </row>
    <row r="73" spans="1:12" x14ac:dyDescent="0.2">
      <c r="A73" s="20">
        <v>41586</v>
      </c>
      <c r="B73" s="21">
        <v>150000000</v>
      </c>
      <c r="C73" s="21">
        <v>206362140</v>
      </c>
      <c r="D73" s="21">
        <v>644602516</v>
      </c>
      <c r="E73" s="21">
        <v>494602516</v>
      </c>
      <c r="H73" s="20">
        <v>42697</v>
      </c>
      <c r="I73" s="21">
        <v>150000000</v>
      </c>
      <c r="J73" s="21">
        <v>248757044</v>
      </c>
      <c r="K73" s="21">
        <v>637517365</v>
      </c>
      <c r="L73" s="21">
        <v>487517365</v>
      </c>
    </row>
    <row r="74" spans="1:12" x14ac:dyDescent="0.2">
      <c r="A74" s="22">
        <v>40662</v>
      </c>
      <c r="B74" s="23">
        <v>125000000</v>
      </c>
      <c r="C74" s="23">
        <v>210031325</v>
      </c>
      <c r="D74" s="23">
        <v>630163454</v>
      </c>
      <c r="E74" s="23">
        <v>505163454</v>
      </c>
      <c r="H74" s="22">
        <v>42725</v>
      </c>
      <c r="I74" s="23">
        <v>75000000</v>
      </c>
      <c r="J74" s="23">
        <v>270329045</v>
      </c>
      <c r="K74" s="23">
        <v>634454789</v>
      </c>
      <c r="L74" s="23">
        <v>559454789</v>
      </c>
    </row>
    <row r="75" spans="1:12" x14ac:dyDescent="0.2">
      <c r="A75" s="20">
        <v>43287</v>
      </c>
      <c r="B75" s="21">
        <v>130000000</v>
      </c>
      <c r="C75" s="21">
        <v>216648740</v>
      </c>
      <c r="D75" s="21">
        <v>623144660</v>
      </c>
      <c r="E75" s="21">
        <v>493144660</v>
      </c>
      <c r="H75" s="20">
        <v>41234</v>
      </c>
      <c r="I75" s="21">
        <v>120000000</v>
      </c>
      <c r="J75" s="21">
        <v>124987022</v>
      </c>
      <c r="K75" s="21">
        <v>620912003</v>
      </c>
      <c r="L75" s="21">
        <v>500912003</v>
      </c>
    </row>
    <row r="76" spans="1:12" x14ac:dyDescent="0.2">
      <c r="A76" s="22">
        <v>40305</v>
      </c>
      <c r="B76" s="23">
        <v>170000000</v>
      </c>
      <c r="C76" s="23">
        <v>312433331</v>
      </c>
      <c r="D76" s="23">
        <v>621156389</v>
      </c>
      <c r="E76" s="23">
        <v>451156389</v>
      </c>
      <c r="H76" s="22">
        <v>43609</v>
      </c>
      <c r="I76" s="23">
        <v>182000000</v>
      </c>
      <c r="J76" s="23">
        <v>246734314</v>
      </c>
      <c r="K76" s="23">
        <v>619234314</v>
      </c>
      <c r="L76" s="23">
        <v>437234314</v>
      </c>
    </row>
    <row r="77" spans="1:12" x14ac:dyDescent="0.2">
      <c r="A77" s="20">
        <v>42797</v>
      </c>
      <c r="B77" s="21">
        <v>127000000</v>
      </c>
      <c r="C77" s="21">
        <v>226277068</v>
      </c>
      <c r="D77" s="21">
        <v>615461394</v>
      </c>
      <c r="E77" s="21">
        <v>488461394</v>
      </c>
      <c r="H77" s="20">
        <v>40506</v>
      </c>
      <c r="I77" s="21">
        <v>260000000</v>
      </c>
      <c r="J77" s="21">
        <v>200821936</v>
      </c>
      <c r="K77" s="21">
        <v>586477240</v>
      </c>
      <c r="L77" s="21">
        <v>326477240</v>
      </c>
    </row>
    <row r="78" spans="1:12" x14ac:dyDescent="0.2">
      <c r="A78" s="22">
        <v>41803</v>
      </c>
      <c r="B78" s="23">
        <v>145000000</v>
      </c>
      <c r="C78" s="23">
        <v>177002924</v>
      </c>
      <c r="D78" s="23">
        <v>614586270</v>
      </c>
      <c r="E78" s="23">
        <v>469586270</v>
      </c>
      <c r="H78" s="22">
        <v>40689</v>
      </c>
      <c r="I78" s="23">
        <v>80000000</v>
      </c>
      <c r="J78" s="23">
        <v>254464305</v>
      </c>
      <c r="K78" s="23">
        <v>586464305</v>
      </c>
      <c r="L78" s="23">
        <v>506464305</v>
      </c>
    </row>
    <row r="79" spans="1:12" x14ac:dyDescent="0.2">
      <c r="A79" s="20">
        <v>42907</v>
      </c>
      <c r="B79" s="21">
        <v>217000000</v>
      </c>
      <c r="C79" s="21">
        <v>130168683</v>
      </c>
      <c r="D79" s="21">
        <v>602893340</v>
      </c>
      <c r="E79" s="21">
        <v>385893340</v>
      </c>
      <c r="H79" s="20">
        <v>42048</v>
      </c>
      <c r="I79" s="21">
        <v>40000000</v>
      </c>
      <c r="J79" s="21">
        <v>166167230</v>
      </c>
      <c r="K79" s="21">
        <v>570998101</v>
      </c>
      <c r="L79" s="21">
        <v>530998101</v>
      </c>
    </row>
    <row r="80" spans="1:12" x14ac:dyDescent="0.2">
      <c r="A80" s="22">
        <v>43188</v>
      </c>
      <c r="B80" s="23">
        <v>150000000</v>
      </c>
      <c r="C80" s="23">
        <v>137690172</v>
      </c>
      <c r="D80" s="23">
        <v>579290136</v>
      </c>
      <c r="E80" s="23">
        <v>429290136</v>
      </c>
      <c r="H80" s="22">
        <v>40753</v>
      </c>
      <c r="I80" s="23">
        <v>110000000</v>
      </c>
      <c r="J80" s="23">
        <v>142614158</v>
      </c>
      <c r="K80" s="23">
        <v>563749323</v>
      </c>
      <c r="L80" s="23">
        <v>453749323</v>
      </c>
    </row>
    <row r="81" spans="1:12" x14ac:dyDescent="0.2">
      <c r="A81" s="20">
        <v>41355</v>
      </c>
      <c r="B81" s="21">
        <v>135000000</v>
      </c>
      <c r="C81" s="21">
        <v>187168425</v>
      </c>
      <c r="D81" s="21">
        <v>573068425</v>
      </c>
      <c r="E81" s="21">
        <v>438068425</v>
      </c>
      <c r="H81" s="20">
        <v>40718</v>
      </c>
      <c r="I81" s="21">
        <v>200000000</v>
      </c>
      <c r="J81" s="21">
        <v>191450875</v>
      </c>
      <c r="K81" s="21">
        <v>560155383</v>
      </c>
      <c r="L81" s="21">
        <v>360155383</v>
      </c>
    </row>
    <row r="82" spans="1:12" x14ac:dyDescent="0.2">
      <c r="A82" s="22">
        <v>42804</v>
      </c>
      <c r="B82" s="23">
        <v>185000000</v>
      </c>
      <c r="C82" s="23">
        <v>168052812</v>
      </c>
      <c r="D82" s="23">
        <v>561072059</v>
      </c>
      <c r="E82" s="23">
        <v>376072059</v>
      </c>
      <c r="H82" s="22">
        <v>41089</v>
      </c>
      <c r="I82" s="23">
        <v>50000000</v>
      </c>
      <c r="J82" s="23">
        <v>218665740</v>
      </c>
      <c r="K82" s="23">
        <v>556016627</v>
      </c>
      <c r="L82" s="23">
        <v>506016627</v>
      </c>
    </row>
    <row r="83" spans="1:12" x14ac:dyDescent="0.2">
      <c r="A83" s="20">
        <v>40844</v>
      </c>
      <c r="B83" s="21">
        <v>130000000</v>
      </c>
      <c r="C83" s="21">
        <v>149260504</v>
      </c>
      <c r="D83" s="21">
        <v>554987477</v>
      </c>
      <c r="E83" s="21">
        <v>424987477</v>
      </c>
      <c r="H83" s="20">
        <v>41082</v>
      </c>
      <c r="I83" s="21">
        <v>185000000</v>
      </c>
      <c r="J83" s="21">
        <v>237282182</v>
      </c>
      <c r="K83" s="21">
        <v>554606532</v>
      </c>
      <c r="L83" s="21">
        <v>369606532</v>
      </c>
    </row>
    <row r="84" spans="1:12" ht="17" thickBot="1" x14ac:dyDescent="0.25">
      <c r="B84" t="s">
        <v>146</v>
      </c>
      <c r="C84" t="s">
        <v>147</v>
      </c>
      <c r="D84" t="s">
        <v>148</v>
      </c>
      <c r="E84" t="s">
        <v>149</v>
      </c>
      <c r="I84" t="s">
        <v>146</v>
      </c>
      <c r="J84" t="s">
        <v>147</v>
      </c>
      <c r="K84" t="s">
        <v>148</v>
      </c>
      <c r="L84" t="s">
        <v>149</v>
      </c>
    </row>
    <row r="85" spans="1:12" x14ac:dyDescent="0.2">
      <c r="A85" s="10" t="s">
        <v>158</v>
      </c>
      <c r="B85" s="11">
        <f>MIN(B25:B83)</f>
        <v>58000000</v>
      </c>
      <c r="C85" s="11">
        <f>MIN(C25:C83)</f>
        <v>130168683</v>
      </c>
      <c r="D85" s="11">
        <f>MIN(D25:D83)</f>
        <v>554987477</v>
      </c>
      <c r="E85" s="11">
        <f>MIN(E25:E83)</f>
        <v>355945209</v>
      </c>
      <c r="H85" s="10" t="s">
        <v>158</v>
      </c>
      <c r="I85" s="11">
        <f>MIN(I43:I83)</f>
        <v>35000000</v>
      </c>
      <c r="J85" s="11">
        <f>MIN(J43:J83)</f>
        <v>124987022</v>
      </c>
      <c r="K85" s="11">
        <f>MIN(K43:K83)</f>
        <v>554606532</v>
      </c>
      <c r="L85" s="11">
        <f>MIN(L43:L83)</f>
        <v>326477240</v>
      </c>
    </row>
    <row r="86" spans="1:12" x14ac:dyDescent="0.2">
      <c r="A86" s="12" t="s">
        <v>159</v>
      </c>
      <c r="B86" s="9">
        <f>MAX(B25:B83)</f>
        <v>410600000</v>
      </c>
      <c r="C86" s="9">
        <f>MAX(C25:C83)</f>
        <v>700059566</v>
      </c>
      <c r="D86" s="9">
        <f>MAX(D25:D83)</f>
        <v>2048134200</v>
      </c>
      <c r="E86" s="9">
        <f>MAX(E25:E83)</f>
        <v>1748134200</v>
      </c>
      <c r="H86" s="12" t="s">
        <v>159</v>
      </c>
      <c r="I86" s="9">
        <f>MAX(I43:I83)</f>
        <v>260000000</v>
      </c>
      <c r="J86" s="9">
        <f>MAX(J43:J83)</f>
        <v>504014165</v>
      </c>
      <c r="K86" s="9">
        <f>MAX(K43:K83)</f>
        <v>1272469910</v>
      </c>
      <c r="L86" s="9">
        <f>MAX(L43:L83)</f>
        <v>1122469910</v>
      </c>
    </row>
    <row r="87" spans="1:12" x14ac:dyDescent="0.2">
      <c r="A87" s="13" t="s">
        <v>160</v>
      </c>
      <c r="B87" s="14">
        <f>AVERAGE(B25:B83)</f>
        <v>187105084.74576271</v>
      </c>
      <c r="C87" s="14">
        <f>AVERAGE(C25:C83)</f>
        <v>317673496.52542371</v>
      </c>
      <c r="D87" s="14">
        <f>AVERAGE(D25:D83)</f>
        <v>901722123.64406776</v>
      </c>
      <c r="E87" s="14">
        <f>AVERAGE(E25:E83)</f>
        <v>714617038.89830506</v>
      </c>
      <c r="H87" s="13" t="s">
        <v>160</v>
      </c>
      <c r="I87" s="14">
        <f>AVERAGE(I43:I83)</f>
        <v>146048780.48780489</v>
      </c>
      <c r="J87" s="14">
        <f>AVERAGE(J43:J83)</f>
        <v>273777922.21951222</v>
      </c>
      <c r="K87" s="14">
        <f>AVERAGE(K43:K83)</f>
        <v>816363078.17073166</v>
      </c>
      <c r="L87" s="14">
        <f>AVERAGE(L43:L83)</f>
        <v>670314297.68292677</v>
      </c>
    </row>
    <row r="88" spans="1:12" x14ac:dyDescent="0.2">
      <c r="A88" s="12" t="s">
        <v>161</v>
      </c>
      <c r="B88" s="9">
        <f>MEDIAN(B25:B83)</f>
        <v>175000000</v>
      </c>
      <c r="C88" s="9">
        <f>MEDIAN(C25:C83)</f>
        <v>292576195</v>
      </c>
      <c r="D88" s="9">
        <f>MEDIAN(D25:D83)</f>
        <v>788241137</v>
      </c>
      <c r="E88" s="9">
        <f>MEDIAN(E25:E83)</f>
        <v>617500281</v>
      </c>
      <c r="H88" s="12" t="s">
        <v>161</v>
      </c>
      <c r="I88" s="9">
        <f>MEDIAN(I43:I83)</f>
        <v>160000000</v>
      </c>
      <c r="J88" s="9">
        <f>MEDIAN(J43:J83)</f>
        <v>255119788</v>
      </c>
      <c r="K88" s="9">
        <f>MEDIAN(K43:K83)</f>
        <v>798008101</v>
      </c>
      <c r="L88" s="9">
        <f>MEDIAN(L43:L83)</f>
        <v>623008101</v>
      </c>
    </row>
    <row r="89" spans="1:12" ht="17" thickBot="1" x14ac:dyDescent="0.25">
      <c r="A89" s="15" t="s">
        <v>162</v>
      </c>
      <c r="B89" s="16">
        <f>_xlfn.STDEV.P(B25:B83)</f>
        <v>61511507.601144843</v>
      </c>
      <c r="C89" s="16">
        <f>_xlfn.STDEV.P(C25:C83)</f>
        <v>136969166.02291426</v>
      </c>
      <c r="D89" s="16">
        <f>_xlfn.STDEV.P(D25:D83)</f>
        <v>310781909.03183395</v>
      </c>
      <c r="E89" s="16">
        <f>_xlfn.STDEV.P(E25:E83)</f>
        <v>289285201.13229418</v>
      </c>
      <c r="H89" s="15" t="s">
        <v>162</v>
      </c>
      <c r="I89" s="16">
        <f>_xlfn.STDEV.P(I43:I83)</f>
        <v>62111996.099693976</v>
      </c>
      <c r="J89" s="16">
        <f>_xlfn.STDEV.P(J43:J83)</f>
        <v>86923646.710238934</v>
      </c>
      <c r="K89" s="16">
        <f>_xlfn.STDEV.P(K43:K83)</f>
        <v>200649793.42943621</v>
      </c>
      <c r="L89" s="16">
        <f>_xlfn.STDEV.P(L43:L83)</f>
        <v>198919829.93891481</v>
      </c>
    </row>
  </sheetData>
  <mergeCells count="2">
    <mergeCell ref="A23:E23"/>
    <mergeCell ref="H41:L41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4:L116"/>
  <sheetViews>
    <sheetView topLeftCell="A100" workbookViewId="0">
      <selection activeCell="K105" sqref="K105"/>
    </sheetView>
  </sheetViews>
  <sheetFormatPr baseColWidth="10" defaultColWidth="8.83203125" defaultRowHeight="16" x14ac:dyDescent="0.2"/>
  <cols>
    <col min="1" max="1" width="10.83203125" bestFit="1" customWidth="1"/>
    <col min="2" max="3" width="14" bestFit="1" customWidth="1"/>
    <col min="4" max="5" width="15.6640625" bestFit="1" customWidth="1"/>
    <col min="6" max="7" width="10.6640625" customWidth="1"/>
    <col min="8" max="8" width="10.83203125" bestFit="1" customWidth="1"/>
    <col min="9" max="10" width="14" bestFit="1" customWidth="1"/>
    <col min="11" max="12" width="15.6640625" bestFit="1" customWidth="1"/>
    <col min="13" max="256" width="10.6640625" customWidth="1"/>
  </cols>
  <sheetData>
    <row r="24" spans="1:5" ht="44" x14ac:dyDescent="0.2">
      <c r="A24" s="19" t="s">
        <v>145</v>
      </c>
      <c r="B24" s="19" t="s">
        <v>146</v>
      </c>
      <c r="C24" s="19" t="s">
        <v>147</v>
      </c>
      <c r="D24" s="19" t="s">
        <v>148</v>
      </c>
      <c r="E24" s="19" t="s">
        <v>149</v>
      </c>
    </row>
    <row r="25" spans="1:5" x14ac:dyDescent="0.2">
      <c r="A25" s="20">
        <v>43217</v>
      </c>
      <c r="B25" s="21">
        <v>300000000</v>
      </c>
      <c r="C25" s="21">
        <v>678815482</v>
      </c>
      <c r="D25" s="21">
        <v>2048134200</v>
      </c>
      <c r="E25" s="21">
        <v>1748134200</v>
      </c>
    </row>
    <row r="26" spans="1:5" x14ac:dyDescent="0.2">
      <c r="A26" s="22">
        <v>42167</v>
      </c>
      <c r="B26" s="23">
        <v>215000000</v>
      </c>
      <c r="C26" s="23">
        <v>652270625</v>
      </c>
      <c r="D26" s="23">
        <v>1648854864</v>
      </c>
      <c r="E26" s="23">
        <v>1433854864</v>
      </c>
    </row>
    <row r="27" spans="1:5" x14ac:dyDescent="0.2">
      <c r="A27" s="20">
        <v>41033</v>
      </c>
      <c r="B27" s="21">
        <v>225000000</v>
      </c>
      <c r="C27" s="21">
        <v>623279547</v>
      </c>
      <c r="D27" s="21">
        <v>1517935897</v>
      </c>
      <c r="E27" s="21">
        <v>1292935897</v>
      </c>
    </row>
    <row r="28" spans="1:5" x14ac:dyDescent="0.2">
      <c r="A28" s="22">
        <v>42125</v>
      </c>
      <c r="B28" s="23">
        <v>330600000</v>
      </c>
      <c r="C28" s="23">
        <v>459005868</v>
      </c>
      <c r="D28" s="23">
        <v>1403013963</v>
      </c>
      <c r="E28" s="23">
        <v>1072413963</v>
      </c>
    </row>
    <row r="29" spans="1:5" x14ac:dyDescent="0.2">
      <c r="A29" s="20">
        <v>43147</v>
      </c>
      <c r="B29" s="21">
        <v>200000000</v>
      </c>
      <c r="C29" s="21">
        <v>700059566</v>
      </c>
      <c r="D29" s="21">
        <v>1348258224</v>
      </c>
      <c r="E29" s="21">
        <v>1148258224</v>
      </c>
    </row>
    <row r="30" spans="1:5" x14ac:dyDescent="0.2">
      <c r="A30" s="22">
        <v>43273</v>
      </c>
      <c r="B30" s="23">
        <v>170000000</v>
      </c>
      <c r="C30" s="23">
        <v>417719760</v>
      </c>
      <c r="D30" s="23">
        <v>1305772799</v>
      </c>
      <c r="E30" s="23">
        <v>1135772799</v>
      </c>
    </row>
    <row r="31" spans="1:5" x14ac:dyDescent="0.2">
      <c r="A31" s="20">
        <v>41600</v>
      </c>
      <c r="B31" s="21">
        <v>150000000</v>
      </c>
      <c r="C31" s="21">
        <v>400738009</v>
      </c>
      <c r="D31" s="21">
        <v>1272469910</v>
      </c>
      <c r="E31" s="21">
        <v>1122469910</v>
      </c>
    </row>
    <row r="32" spans="1:5" x14ac:dyDescent="0.2">
      <c r="A32" s="22">
        <v>43266</v>
      </c>
      <c r="B32" s="23">
        <v>200000000</v>
      </c>
      <c r="C32" s="23">
        <v>608581744</v>
      </c>
      <c r="D32" s="23">
        <v>1242520711</v>
      </c>
      <c r="E32" s="23">
        <v>1042520711</v>
      </c>
    </row>
    <row r="33" spans="1:5" x14ac:dyDescent="0.2">
      <c r="A33" s="20">
        <v>41397</v>
      </c>
      <c r="B33" s="21">
        <v>200000000</v>
      </c>
      <c r="C33" s="21">
        <v>408992272</v>
      </c>
      <c r="D33" s="21">
        <v>1215392272</v>
      </c>
      <c r="E33" s="21">
        <v>1015392272</v>
      </c>
    </row>
    <row r="34" spans="1:5" x14ac:dyDescent="0.2">
      <c r="A34" s="22">
        <v>42195</v>
      </c>
      <c r="B34" s="23">
        <v>74000000</v>
      </c>
      <c r="C34" s="23">
        <v>336045770</v>
      </c>
      <c r="D34" s="23">
        <v>1160336173</v>
      </c>
      <c r="E34" s="23">
        <v>1086336173</v>
      </c>
    </row>
    <row r="35" spans="1:5" x14ac:dyDescent="0.2">
      <c r="A35" s="20">
        <v>43455</v>
      </c>
      <c r="B35" s="21">
        <v>160000000</v>
      </c>
      <c r="C35" s="21">
        <v>335061807</v>
      </c>
      <c r="D35" s="21">
        <v>1146894640</v>
      </c>
      <c r="E35" s="21">
        <v>986894640</v>
      </c>
    </row>
    <row r="36" spans="1:5" x14ac:dyDescent="0.2">
      <c r="A36" s="22">
        <v>42496</v>
      </c>
      <c r="B36" s="23">
        <v>250000000</v>
      </c>
      <c r="C36" s="23">
        <v>408084349</v>
      </c>
      <c r="D36" s="23">
        <v>1140069413</v>
      </c>
      <c r="E36" s="23">
        <v>890069413</v>
      </c>
    </row>
    <row r="37" spans="1:5" x14ac:dyDescent="0.2">
      <c r="A37" s="20">
        <v>40723</v>
      </c>
      <c r="B37" s="21">
        <v>195000000</v>
      </c>
      <c r="C37" s="21">
        <v>352390543</v>
      </c>
      <c r="D37" s="21">
        <v>1123790543</v>
      </c>
      <c r="E37" s="21">
        <v>928790543</v>
      </c>
    </row>
    <row r="38" spans="1:5" x14ac:dyDescent="0.2">
      <c r="A38" s="22">
        <v>43532</v>
      </c>
      <c r="B38" s="23">
        <v>175000000</v>
      </c>
      <c r="C38" s="23">
        <v>426525952</v>
      </c>
      <c r="D38" s="23">
        <v>1123061550</v>
      </c>
      <c r="E38" s="23">
        <v>948061550</v>
      </c>
    </row>
    <row r="39" spans="1:5" x14ac:dyDescent="0.2">
      <c r="A39" s="20">
        <v>41221</v>
      </c>
      <c r="B39" s="21">
        <v>200000000</v>
      </c>
      <c r="C39" s="21">
        <v>304360277</v>
      </c>
      <c r="D39" s="21">
        <v>1110526981</v>
      </c>
      <c r="E39" s="21">
        <v>910526981</v>
      </c>
    </row>
    <row r="40" spans="1:5" x14ac:dyDescent="0.2">
      <c r="A40" s="22">
        <v>41817</v>
      </c>
      <c r="B40" s="23">
        <v>210000000</v>
      </c>
      <c r="C40" s="23">
        <v>245439076</v>
      </c>
      <c r="D40" s="23">
        <v>1104039076</v>
      </c>
      <c r="E40" s="23">
        <v>894039076</v>
      </c>
    </row>
    <row r="41" spans="1:5" x14ac:dyDescent="0.2">
      <c r="A41" s="20">
        <v>40347</v>
      </c>
      <c r="B41" s="21">
        <v>200000000</v>
      </c>
      <c r="C41" s="21">
        <v>415004880</v>
      </c>
      <c r="D41" s="21">
        <v>1068879522</v>
      </c>
      <c r="E41" s="21">
        <v>868879522</v>
      </c>
    </row>
    <row r="42" spans="1:5" x14ac:dyDescent="0.2">
      <c r="A42" s="22">
        <v>42720</v>
      </c>
      <c r="B42" s="23">
        <v>200000000</v>
      </c>
      <c r="C42" s="23">
        <v>532177324</v>
      </c>
      <c r="D42" s="23">
        <v>1049102856</v>
      </c>
      <c r="E42" s="23">
        <v>849102856</v>
      </c>
    </row>
    <row r="43" spans="1:5" x14ac:dyDescent="0.2">
      <c r="A43" s="20">
        <v>40683</v>
      </c>
      <c r="B43" s="21">
        <v>410600000</v>
      </c>
      <c r="C43" s="21">
        <v>241063875</v>
      </c>
      <c r="D43" s="21">
        <v>1045663875</v>
      </c>
      <c r="E43" s="21">
        <v>635063875</v>
      </c>
    </row>
    <row r="44" spans="1:5" x14ac:dyDescent="0.2">
      <c r="A44" s="22">
        <v>42916</v>
      </c>
      <c r="B44" s="23">
        <v>75000000</v>
      </c>
      <c r="C44" s="23">
        <v>264624300</v>
      </c>
      <c r="D44" s="23">
        <v>1034727750</v>
      </c>
      <c r="E44" s="23">
        <v>959727750</v>
      </c>
    </row>
    <row r="45" spans="1:5" x14ac:dyDescent="0.2">
      <c r="A45" s="20">
        <v>40242</v>
      </c>
      <c r="B45" s="21">
        <v>200000000</v>
      </c>
      <c r="C45" s="21">
        <v>334191110</v>
      </c>
      <c r="D45" s="21">
        <v>1025491110</v>
      </c>
      <c r="E45" s="21">
        <v>825491110</v>
      </c>
    </row>
    <row r="46" spans="1:5" x14ac:dyDescent="0.2">
      <c r="A46" s="22">
        <v>40242</v>
      </c>
      <c r="B46" s="23">
        <v>200000000</v>
      </c>
      <c r="C46" s="23">
        <v>334191110</v>
      </c>
      <c r="D46" s="23">
        <v>1025491110</v>
      </c>
      <c r="E46" s="23">
        <v>825491110</v>
      </c>
    </row>
    <row r="47" spans="1:5" x14ac:dyDescent="0.2">
      <c r="A47" s="20">
        <v>42538</v>
      </c>
      <c r="B47" s="21">
        <v>200000000</v>
      </c>
      <c r="C47" s="21">
        <v>486295561</v>
      </c>
      <c r="D47" s="21">
        <v>1021215193</v>
      </c>
      <c r="E47" s="21">
        <v>821215193</v>
      </c>
    </row>
    <row r="48" spans="1:5" x14ac:dyDescent="0.2">
      <c r="A48" s="22">
        <v>42433</v>
      </c>
      <c r="B48" s="23">
        <v>150000000</v>
      </c>
      <c r="C48" s="23">
        <v>341268248</v>
      </c>
      <c r="D48" s="23">
        <v>1019429616</v>
      </c>
      <c r="E48" s="23">
        <v>869429616</v>
      </c>
    </row>
    <row r="49" spans="1:5" x14ac:dyDescent="0.2">
      <c r="A49" s="20">
        <v>41257</v>
      </c>
      <c r="B49" s="21">
        <v>250000000</v>
      </c>
      <c r="C49" s="21">
        <v>303003568</v>
      </c>
      <c r="D49" s="21">
        <v>1017003568</v>
      </c>
      <c r="E49" s="21">
        <v>767003568</v>
      </c>
    </row>
    <row r="50" spans="1:5" x14ac:dyDescent="0.2">
      <c r="A50" s="22">
        <v>41458</v>
      </c>
      <c r="B50" s="23">
        <v>76000000</v>
      </c>
      <c r="C50" s="23">
        <v>368065385</v>
      </c>
      <c r="D50" s="23">
        <v>975216835</v>
      </c>
      <c r="E50" s="23">
        <v>899216835</v>
      </c>
    </row>
    <row r="51" spans="1:5" x14ac:dyDescent="0.2">
      <c r="A51" s="20">
        <v>43089</v>
      </c>
      <c r="B51" s="21">
        <v>90000000</v>
      </c>
      <c r="C51" s="21">
        <v>404508916</v>
      </c>
      <c r="D51" s="21">
        <v>964496193</v>
      </c>
      <c r="E51" s="21">
        <v>874496193</v>
      </c>
    </row>
    <row r="52" spans="1:5" x14ac:dyDescent="0.2">
      <c r="A52" s="22">
        <v>42475</v>
      </c>
      <c r="B52" s="23">
        <v>175000000</v>
      </c>
      <c r="C52" s="23">
        <v>364001123</v>
      </c>
      <c r="D52" s="23">
        <v>962854547</v>
      </c>
      <c r="E52" s="23">
        <v>787854547</v>
      </c>
    </row>
    <row r="53" spans="1:5" x14ac:dyDescent="0.2">
      <c r="A53" s="20">
        <v>41621</v>
      </c>
      <c r="B53" s="21">
        <v>250000000</v>
      </c>
      <c r="C53" s="21">
        <v>258366855</v>
      </c>
      <c r="D53" s="21">
        <v>960366855</v>
      </c>
      <c r="E53" s="21">
        <v>710366855</v>
      </c>
    </row>
    <row r="54" spans="1:5" x14ac:dyDescent="0.2">
      <c r="A54" s="22">
        <v>41990</v>
      </c>
      <c r="B54" s="23">
        <v>250000000</v>
      </c>
      <c r="C54" s="23">
        <v>255119788</v>
      </c>
      <c r="D54" s="23">
        <v>945577621</v>
      </c>
      <c r="E54" s="23">
        <v>695577621</v>
      </c>
    </row>
    <row r="55" spans="1:5" x14ac:dyDescent="0.2">
      <c r="A55" s="20">
        <v>42559</v>
      </c>
      <c r="B55" s="21">
        <v>75000000</v>
      </c>
      <c r="C55" s="21">
        <v>368384330</v>
      </c>
      <c r="D55" s="21">
        <v>886750534</v>
      </c>
      <c r="E55" s="21">
        <v>811750534</v>
      </c>
    </row>
    <row r="56" spans="1:5" x14ac:dyDescent="0.2">
      <c r="A56" s="22">
        <v>42923</v>
      </c>
      <c r="B56" s="23">
        <v>175000000</v>
      </c>
      <c r="C56" s="23">
        <v>334201140</v>
      </c>
      <c r="D56" s="23">
        <v>880166350</v>
      </c>
      <c r="E56" s="23">
        <v>705166350</v>
      </c>
    </row>
    <row r="57" spans="1:5" x14ac:dyDescent="0.2">
      <c r="A57" s="20">
        <v>41103</v>
      </c>
      <c r="B57" s="21">
        <v>95000000</v>
      </c>
      <c r="C57" s="21">
        <v>161321843</v>
      </c>
      <c r="D57" s="21">
        <v>879765137</v>
      </c>
      <c r="E57" s="21">
        <v>784765137</v>
      </c>
    </row>
    <row r="58" spans="1:5" x14ac:dyDescent="0.2">
      <c r="A58" s="22">
        <v>42314</v>
      </c>
      <c r="B58" s="23">
        <v>300000000</v>
      </c>
      <c r="C58" s="23">
        <v>200074175</v>
      </c>
      <c r="D58" s="23">
        <v>879620923</v>
      </c>
      <c r="E58" s="23">
        <v>579620923</v>
      </c>
    </row>
    <row r="59" spans="1:5" x14ac:dyDescent="0.2">
      <c r="A59" s="20">
        <v>42454</v>
      </c>
      <c r="B59" s="21">
        <v>250000000</v>
      </c>
      <c r="C59" s="21">
        <v>330360194</v>
      </c>
      <c r="D59" s="21">
        <v>867500281</v>
      </c>
      <c r="E59" s="21">
        <v>617500281</v>
      </c>
    </row>
    <row r="60" spans="1:5" x14ac:dyDescent="0.2">
      <c r="A60" s="22">
        <v>41600</v>
      </c>
      <c r="B60" s="23">
        <v>130000000</v>
      </c>
      <c r="C60" s="23">
        <v>424668047</v>
      </c>
      <c r="D60" s="23">
        <v>864868047</v>
      </c>
      <c r="E60" s="23">
        <v>734868047</v>
      </c>
    </row>
    <row r="61" spans="1:5" x14ac:dyDescent="0.2">
      <c r="A61" s="20">
        <v>42174</v>
      </c>
      <c r="B61" s="21">
        <v>175000000</v>
      </c>
      <c r="C61" s="21">
        <v>356461711</v>
      </c>
      <c r="D61" s="21">
        <v>854235992</v>
      </c>
      <c r="E61" s="21">
        <v>679235992</v>
      </c>
    </row>
    <row r="62" spans="1:5" x14ac:dyDescent="0.2">
      <c r="A62" s="22">
        <v>43042</v>
      </c>
      <c r="B62" s="23">
        <v>180000000</v>
      </c>
      <c r="C62" s="23">
        <v>315058289</v>
      </c>
      <c r="D62" s="23">
        <v>846980024</v>
      </c>
      <c r="E62" s="23">
        <v>666980024</v>
      </c>
    </row>
    <row r="63" spans="1:5" x14ac:dyDescent="0.2">
      <c r="A63" s="20">
        <v>40375</v>
      </c>
      <c r="B63" s="21">
        <v>160000000</v>
      </c>
      <c r="C63" s="21">
        <v>292576195</v>
      </c>
      <c r="D63" s="21">
        <v>835524642</v>
      </c>
      <c r="E63" s="21">
        <v>675524642</v>
      </c>
    </row>
    <row r="64" spans="1:5" x14ac:dyDescent="0.2">
      <c r="A64" s="22">
        <v>42888</v>
      </c>
      <c r="B64" s="23">
        <v>150000000</v>
      </c>
      <c r="C64" s="23">
        <v>412563408</v>
      </c>
      <c r="D64" s="23">
        <v>821133378</v>
      </c>
      <c r="E64" s="23">
        <v>671133378</v>
      </c>
    </row>
    <row r="65" spans="1:5" x14ac:dyDescent="0.2">
      <c r="A65" s="20">
        <v>42692</v>
      </c>
      <c r="B65" s="21">
        <v>180000000</v>
      </c>
      <c r="C65" s="21">
        <v>234037575</v>
      </c>
      <c r="D65" s="21">
        <v>802402853</v>
      </c>
      <c r="E65" s="21">
        <v>622402853</v>
      </c>
    </row>
    <row r="66" spans="1:5" x14ac:dyDescent="0.2">
      <c r="A66" s="22">
        <v>42412</v>
      </c>
      <c r="B66" s="23">
        <v>58000000</v>
      </c>
      <c r="C66" s="23">
        <v>363070709</v>
      </c>
      <c r="D66" s="23">
        <v>801025593</v>
      </c>
      <c r="E66" s="23">
        <v>743025593</v>
      </c>
    </row>
    <row r="67" spans="1:5" x14ac:dyDescent="0.2">
      <c r="A67" s="20">
        <v>43061</v>
      </c>
      <c r="B67" s="21">
        <v>175000000</v>
      </c>
      <c r="C67" s="21">
        <v>209726015</v>
      </c>
      <c r="D67" s="21">
        <v>798008101</v>
      </c>
      <c r="E67" s="21">
        <v>623008101</v>
      </c>
    </row>
    <row r="68" spans="1:5" x14ac:dyDescent="0.2">
      <c r="A68" s="22">
        <v>43061</v>
      </c>
      <c r="B68" s="23">
        <v>175000000</v>
      </c>
      <c r="C68" s="23">
        <v>209726015</v>
      </c>
      <c r="D68" s="23">
        <v>798008101</v>
      </c>
      <c r="E68" s="23">
        <v>623008101</v>
      </c>
    </row>
    <row r="69" spans="1:5" x14ac:dyDescent="0.2">
      <c r="A69" s="20">
        <v>42881</v>
      </c>
      <c r="B69" s="21">
        <v>230000000</v>
      </c>
      <c r="C69" s="21">
        <v>172558876</v>
      </c>
      <c r="D69" s="21">
        <v>788241137</v>
      </c>
      <c r="E69" s="21">
        <v>558241137</v>
      </c>
    </row>
    <row r="70" spans="1:5" x14ac:dyDescent="0.2">
      <c r="A70" s="22">
        <v>43238</v>
      </c>
      <c r="B70" s="23">
        <v>110000000</v>
      </c>
      <c r="C70" s="23">
        <v>324591735</v>
      </c>
      <c r="D70" s="23">
        <v>786680557</v>
      </c>
      <c r="E70" s="23">
        <v>676680557</v>
      </c>
    </row>
    <row r="71" spans="1:5" x14ac:dyDescent="0.2">
      <c r="A71" s="20">
        <v>41852</v>
      </c>
      <c r="B71" s="21">
        <v>170000000</v>
      </c>
      <c r="C71" s="21">
        <v>333172112</v>
      </c>
      <c r="D71" s="21">
        <v>770867516</v>
      </c>
      <c r="E71" s="21">
        <v>600867516</v>
      </c>
    </row>
    <row r="72" spans="1:5" x14ac:dyDescent="0.2">
      <c r="A72" s="22">
        <v>41964</v>
      </c>
      <c r="B72" s="23">
        <v>125000000</v>
      </c>
      <c r="C72" s="23">
        <v>337135885</v>
      </c>
      <c r="D72" s="23">
        <v>766575131</v>
      </c>
      <c r="E72" s="23">
        <v>641575131</v>
      </c>
    </row>
    <row r="73" spans="1:5" x14ac:dyDescent="0.2">
      <c r="A73" s="20">
        <v>41789</v>
      </c>
      <c r="B73" s="21">
        <v>180000000</v>
      </c>
      <c r="C73" s="21">
        <v>241407328</v>
      </c>
      <c r="D73" s="21">
        <v>758536735</v>
      </c>
      <c r="E73" s="21">
        <v>578536735</v>
      </c>
    </row>
    <row r="74" spans="1:5" x14ac:dyDescent="0.2">
      <c r="A74" s="22">
        <v>41093</v>
      </c>
      <c r="B74" s="23">
        <v>220000000</v>
      </c>
      <c r="C74" s="23">
        <v>262030663</v>
      </c>
      <c r="D74" s="23">
        <v>757890267</v>
      </c>
      <c r="E74" s="23">
        <v>537890267</v>
      </c>
    </row>
    <row r="75" spans="1:5" x14ac:dyDescent="0.2">
      <c r="A75" s="20">
        <v>40319</v>
      </c>
      <c r="B75" s="21">
        <v>165000000</v>
      </c>
      <c r="C75" s="21">
        <v>238736787</v>
      </c>
      <c r="D75" s="21">
        <v>756244673</v>
      </c>
      <c r="E75" s="21">
        <v>591244673</v>
      </c>
    </row>
    <row r="76" spans="1:5" x14ac:dyDescent="0.2">
      <c r="A76" s="22">
        <v>41782</v>
      </c>
      <c r="B76" s="23">
        <v>200000000</v>
      </c>
      <c r="C76" s="23">
        <v>233921534</v>
      </c>
      <c r="D76" s="23">
        <v>747862775</v>
      </c>
      <c r="E76" s="23">
        <v>547862775</v>
      </c>
    </row>
    <row r="77" spans="1:5" x14ac:dyDescent="0.2">
      <c r="A77" s="20">
        <v>41068</v>
      </c>
      <c r="B77" s="21">
        <v>145000000</v>
      </c>
      <c r="C77" s="21">
        <v>216391482</v>
      </c>
      <c r="D77" s="21">
        <v>746921271</v>
      </c>
      <c r="E77" s="21">
        <v>601921271</v>
      </c>
    </row>
    <row r="78" spans="1:5" x14ac:dyDescent="0.2">
      <c r="A78" s="22">
        <v>42587</v>
      </c>
      <c r="B78" s="23">
        <v>175000000</v>
      </c>
      <c r="C78" s="23">
        <v>325100054</v>
      </c>
      <c r="D78" s="23">
        <v>746059887</v>
      </c>
      <c r="E78" s="23">
        <v>571059887</v>
      </c>
    </row>
    <row r="79" spans="1:5" x14ac:dyDescent="0.2">
      <c r="A79" s="20">
        <v>41446</v>
      </c>
      <c r="B79" s="21">
        <v>200000000</v>
      </c>
      <c r="C79" s="21">
        <v>268488329</v>
      </c>
      <c r="D79" s="21">
        <v>743588329</v>
      </c>
      <c r="E79" s="21">
        <v>543588329</v>
      </c>
    </row>
    <row r="80" spans="1:5" x14ac:dyDescent="0.2">
      <c r="A80" s="22">
        <v>41733</v>
      </c>
      <c r="B80" s="23">
        <v>170000000</v>
      </c>
      <c r="C80" s="23">
        <v>259746958</v>
      </c>
      <c r="D80" s="23">
        <v>714401889</v>
      </c>
      <c r="E80" s="23">
        <v>544401889</v>
      </c>
    </row>
    <row r="81" spans="1:12" x14ac:dyDescent="0.2">
      <c r="A81" s="20">
        <v>41831</v>
      </c>
      <c r="B81" s="21">
        <v>170000000</v>
      </c>
      <c r="C81" s="21">
        <v>208545589</v>
      </c>
      <c r="D81" s="21">
        <v>710644566</v>
      </c>
      <c r="E81" s="21">
        <v>540644566</v>
      </c>
    </row>
    <row r="82" spans="1:12" x14ac:dyDescent="0.2">
      <c r="A82" s="22">
        <v>41761</v>
      </c>
      <c r="B82" s="23">
        <v>200000000</v>
      </c>
      <c r="C82" s="23">
        <v>202853933</v>
      </c>
      <c r="D82" s="23">
        <v>708996336</v>
      </c>
      <c r="E82" s="23">
        <v>508996336</v>
      </c>
    </row>
    <row r="83" spans="1:12" x14ac:dyDescent="0.2">
      <c r="A83" s="20">
        <v>40359</v>
      </c>
      <c r="B83" s="21">
        <v>68000000</v>
      </c>
      <c r="C83" s="21">
        <v>300531751</v>
      </c>
      <c r="D83" s="21">
        <v>706102828</v>
      </c>
      <c r="E83" s="21">
        <v>638102828</v>
      </c>
    </row>
    <row r="84" spans="1:12" x14ac:dyDescent="0.2">
      <c r="A84" s="22">
        <v>40991</v>
      </c>
      <c r="B84" s="23">
        <v>80000000</v>
      </c>
      <c r="C84" s="23">
        <v>408010692</v>
      </c>
      <c r="D84" s="23">
        <v>677923379</v>
      </c>
      <c r="E84" s="23">
        <v>597923379</v>
      </c>
    </row>
    <row r="85" spans="1:12" x14ac:dyDescent="0.2">
      <c r="A85" s="20">
        <v>42678</v>
      </c>
      <c r="B85" s="21">
        <v>165000000</v>
      </c>
      <c r="C85" s="21">
        <v>232641920</v>
      </c>
      <c r="D85" s="21">
        <v>676404566</v>
      </c>
      <c r="E85" s="21">
        <v>511404566</v>
      </c>
    </row>
    <row r="86" spans="1:12" x14ac:dyDescent="0.2">
      <c r="A86" s="22">
        <v>41439</v>
      </c>
      <c r="B86" s="23">
        <v>225000000</v>
      </c>
      <c r="C86" s="23">
        <v>291045518</v>
      </c>
      <c r="D86" s="23">
        <v>667999518</v>
      </c>
      <c r="E86" s="23">
        <v>442999518</v>
      </c>
    </row>
    <row r="87" spans="1:12" x14ac:dyDescent="0.2">
      <c r="A87" s="20">
        <v>41948</v>
      </c>
      <c r="B87" s="21">
        <v>165000000</v>
      </c>
      <c r="C87" s="21">
        <v>188017894</v>
      </c>
      <c r="D87" s="21">
        <v>666379375</v>
      </c>
      <c r="E87" s="21">
        <v>501379375</v>
      </c>
    </row>
    <row r="88" spans="1:12" x14ac:dyDescent="0.2">
      <c r="A88" s="22">
        <v>40689</v>
      </c>
      <c r="B88" s="23">
        <v>150000000</v>
      </c>
      <c r="C88" s="23">
        <v>165249063</v>
      </c>
      <c r="D88" s="23">
        <v>664837547</v>
      </c>
      <c r="E88" s="23">
        <v>514837547</v>
      </c>
    </row>
    <row r="89" spans="1:12" x14ac:dyDescent="0.2">
      <c r="A89" s="20">
        <v>43056</v>
      </c>
      <c r="B89" s="21">
        <v>300000000</v>
      </c>
      <c r="C89" s="21">
        <v>229024295</v>
      </c>
      <c r="D89" s="21">
        <v>655945209</v>
      </c>
      <c r="E89" s="21">
        <v>355945209</v>
      </c>
    </row>
    <row r="90" spans="1:12" x14ac:dyDescent="0.2">
      <c r="A90" s="22">
        <v>42279</v>
      </c>
      <c r="B90" s="23">
        <v>108000000</v>
      </c>
      <c r="C90" s="23">
        <v>228433663</v>
      </c>
      <c r="D90" s="23">
        <v>655271443</v>
      </c>
      <c r="E90" s="23">
        <v>547271443</v>
      </c>
    </row>
    <row r="91" spans="1:12" x14ac:dyDescent="0.2">
      <c r="A91" s="20">
        <v>41054</v>
      </c>
      <c r="B91" s="21">
        <v>215000000</v>
      </c>
      <c r="C91" s="21">
        <v>179020854</v>
      </c>
      <c r="D91" s="21">
        <v>654213485</v>
      </c>
      <c r="E91" s="21">
        <v>439213485</v>
      </c>
    </row>
    <row r="92" spans="1:12" x14ac:dyDescent="0.2">
      <c r="A92" s="22">
        <v>43420</v>
      </c>
      <c r="B92" s="23">
        <v>200000000</v>
      </c>
      <c r="C92" s="23">
        <v>159555901</v>
      </c>
      <c r="D92" s="23">
        <v>652220086</v>
      </c>
      <c r="E92" s="23">
        <v>452220086</v>
      </c>
    </row>
    <row r="93" spans="1:12" x14ac:dyDescent="0.2">
      <c r="A93" s="20">
        <v>41950</v>
      </c>
      <c r="B93" s="21">
        <v>165000000</v>
      </c>
      <c r="C93" s="21">
        <v>222527828</v>
      </c>
      <c r="D93" s="21">
        <v>652127828</v>
      </c>
      <c r="E93" s="21">
        <v>487127828</v>
      </c>
    </row>
    <row r="94" spans="1:12" x14ac:dyDescent="0.2">
      <c r="A94" s="22">
        <v>42328</v>
      </c>
      <c r="B94" s="23">
        <v>160000000</v>
      </c>
      <c r="C94" s="23">
        <v>281723902</v>
      </c>
      <c r="D94" s="23">
        <v>648986787</v>
      </c>
      <c r="E94" s="23">
        <v>488986787</v>
      </c>
    </row>
    <row r="95" spans="1:12" x14ac:dyDescent="0.2">
      <c r="A95" s="20">
        <v>41586</v>
      </c>
      <c r="B95" s="21">
        <v>150000000</v>
      </c>
      <c r="C95" s="21">
        <v>206362140</v>
      </c>
      <c r="D95" s="21">
        <v>644602516</v>
      </c>
      <c r="E95" s="21">
        <v>494602516</v>
      </c>
    </row>
    <row r="96" spans="1:12" ht="44" x14ac:dyDescent="0.2">
      <c r="A96" s="22">
        <v>42697</v>
      </c>
      <c r="B96" s="23">
        <v>150000000</v>
      </c>
      <c r="C96" s="23">
        <v>248757044</v>
      </c>
      <c r="D96" s="23">
        <v>637517365</v>
      </c>
      <c r="E96" s="23">
        <v>487517365</v>
      </c>
      <c r="H96" s="19" t="s">
        <v>145</v>
      </c>
      <c r="I96" s="19" t="s">
        <v>146</v>
      </c>
      <c r="J96" s="19" t="s">
        <v>147</v>
      </c>
      <c r="K96" s="19" t="s">
        <v>148</v>
      </c>
      <c r="L96" s="19" t="s">
        <v>149</v>
      </c>
    </row>
    <row r="97" spans="1:12" x14ac:dyDescent="0.2">
      <c r="A97" s="20">
        <v>43287</v>
      </c>
      <c r="B97" s="21">
        <v>130000000</v>
      </c>
      <c r="C97" s="21">
        <v>216648740</v>
      </c>
      <c r="D97" s="21">
        <v>623144660</v>
      </c>
      <c r="E97" s="21">
        <v>493144660</v>
      </c>
      <c r="H97" s="20">
        <v>42097</v>
      </c>
      <c r="I97" s="21">
        <v>190000000</v>
      </c>
      <c r="J97" s="21">
        <v>353007020</v>
      </c>
      <c r="K97" s="21">
        <v>1518722794</v>
      </c>
      <c r="L97" s="21">
        <v>1328722794</v>
      </c>
    </row>
    <row r="98" spans="1:12" x14ac:dyDescent="0.2">
      <c r="A98" s="22">
        <v>40305</v>
      </c>
      <c r="B98" s="23">
        <v>170000000</v>
      </c>
      <c r="C98" s="23">
        <v>312433331</v>
      </c>
      <c r="D98" s="23">
        <v>621156389</v>
      </c>
      <c r="E98" s="23">
        <v>451156389</v>
      </c>
      <c r="H98" s="22">
        <v>42811</v>
      </c>
      <c r="I98" s="23">
        <v>160000000</v>
      </c>
      <c r="J98" s="23">
        <v>504014165</v>
      </c>
      <c r="K98" s="23">
        <v>1259199706</v>
      </c>
      <c r="L98" s="23">
        <v>1099199706</v>
      </c>
    </row>
    <row r="99" spans="1:12" x14ac:dyDescent="0.2">
      <c r="A99" s="20">
        <v>41234</v>
      </c>
      <c r="B99" s="21">
        <v>120000000</v>
      </c>
      <c r="C99" s="21">
        <v>124987022</v>
      </c>
      <c r="D99" s="21">
        <v>620912003</v>
      </c>
      <c r="E99" s="21">
        <v>500912003</v>
      </c>
      <c r="H99" s="20">
        <v>42839</v>
      </c>
      <c r="I99" s="21">
        <v>250000000</v>
      </c>
      <c r="J99" s="21">
        <v>225764765</v>
      </c>
      <c r="K99" s="21">
        <v>1234846267</v>
      </c>
      <c r="L99" s="21">
        <v>984846267</v>
      </c>
    </row>
    <row r="100" spans="1:12" x14ac:dyDescent="0.2">
      <c r="A100" s="22">
        <v>43609</v>
      </c>
      <c r="B100" s="23">
        <v>182000000</v>
      </c>
      <c r="C100" s="23">
        <v>246734314</v>
      </c>
      <c r="D100" s="23">
        <v>619234314</v>
      </c>
      <c r="E100" s="23">
        <v>437234314</v>
      </c>
      <c r="H100" s="22">
        <v>41110</v>
      </c>
      <c r="I100" s="23">
        <v>275000000</v>
      </c>
      <c r="J100" s="23">
        <v>448139099</v>
      </c>
      <c r="K100" s="23">
        <v>1084439099</v>
      </c>
      <c r="L100" s="23">
        <v>809439099</v>
      </c>
    </row>
    <row r="101" spans="1:12" x14ac:dyDescent="0.2">
      <c r="A101" s="20">
        <v>41803</v>
      </c>
      <c r="B101" s="21">
        <v>145000000</v>
      </c>
      <c r="C101" s="21">
        <v>177002924</v>
      </c>
      <c r="D101" s="21">
        <v>614586270</v>
      </c>
      <c r="E101" s="21">
        <v>469586270</v>
      </c>
      <c r="H101" s="20">
        <v>43406</v>
      </c>
      <c r="I101" s="21">
        <v>55000000</v>
      </c>
      <c r="J101" s="21">
        <v>216303339</v>
      </c>
      <c r="K101" s="21">
        <v>894985342</v>
      </c>
      <c r="L101" s="21">
        <v>839985342</v>
      </c>
    </row>
    <row r="102" spans="1:12" x14ac:dyDescent="0.2">
      <c r="A102" s="22">
        <v>42907</v>
      </c>
      <c r="B102" s="23">
        <v>217000000</v>
      </c>
      <c r="C102" s="23">
        <v>130168683</v>
      </c>
      <c r="D102" s="23">
        <v>602893340</v>
      </c>
      <c r="E102" s="23">
        <v>385893340</v>
      </c>
      <c r="H102" s="22">
        <v>43378</v>
      </c>
      <c r="I102" s="23">
        <v>116000000</v>
      </c>
      <c r="J102" s="23">
        <v>213511408</v>
      </c>
      <c r="K102" s="23">
        <v>853628605</v>
      </c>
      <c r="L102" s="23">
        <v>737628605</v>
      </c>
    </row>
    <row r="103" spans="1:12" x14ac:dyDescent="0.2">
      <c r="A103" s="20">
        <v>40506</v>
      </c>
      <c r="B103" s="21">
        <v>260000000</v>
      </c>
      <c r="C103" s="21">
        <v>200821936</v>
      </c>
      <c r="D103" s="21">
        <v>586477240</v>
      </c>
      <c r="E103" s="21">
        <v>326477240</v>
      </c>
      <c r="H103" s="20">
        <v>42986</v>
      </c>
      <c r="I103" s="21">
        <v>35000000</v>
      </c>
      <c r="J103" s="21">
        <v>327481748</v>
      </c>
      <c r="K103" s="21">
        <v>697457969</v>
      </c>
      <c r="L103" s="21">
        <v>662457969</v>
      </c>
    </row>
    <row r="104" spans="1:12" x14ac:dyDescent="0.2">
      <c r="A104" s="22">
        <v>43188</v>
      </c>
      <c r="B104" s="23">
        <v>150000000</v>
      </c>
      <c r="C104" s="23">
        <v>137690172</v>
      </c>
      <c r="D104" s="23">
        <v>579290136</v>
      </c>
      <c r="E104" s="23">
        <v>429290136</v>
      </c>
      <c r="H104" s="22">
        <v>41551</v>
      </c>
      <c r="I104" s="23">
        <v>110000000</v>
      </c>
      <c r="J104" s="23">
        <v>274092705</v>
      </c>
      <c r="K104" s="23">
        <v>693698673</v>
      </c>
      <c r="L104" s="23">
        <v>583698673</v>
      </c>
    </row>
    <row r="105" spans="1:12" x14ac:dyDescent="0.2">
      <c r="A105" s="20">
        <v>41355</v>
      </c>
      <c r="B105" s="21">
        <v>135000000</v>
      </c>
      <c r="C105" s="21">
        <v>187168425</v>
      </c>
      <c r="D105" s="21">
        <v>573068425</v>
      </c>
      <c r="E105" s="21">
        <v>438068425</v>
      </c>
      <c r="H105" s="20">
        <v>42725</v>
      </c>
      <c r="I105" s="21">
        <v>75000000</v>
      </c>
      <c r="J105" s="21">
        <v>270329045</v>
      </c>
      <c r="K105" s="21">
        <v>634454789</v>
      </c>
      <c r="L105" s="21">
        <v>559454789</v>
      </c>
    </row>
    <row r="106" spans="1:12" x14ac:dyDescent="0.2">
      <c r="A106" s="22">
        <v>40753</v>
      </c>
      <c r="B106" s="23">
        <v>110000000</v>
      </c>
      <c r="C106" s="23">
        <v>142614158</v>
      </c>
      <c r="D106" s="23">
        <v>563749323</v>
      </c>
      <c r="E106" s="23">
        <v>453749323</v>
      </c>
      <c r="H106" s="22">
        <v>40662</v>
      </c>
      <c r="I106" s="23">
        <v>125000000</v>
      </c>
      <c r="J106" s="23">
        <v>210031325</v>
      </c>
      <c r="K106" s="23">
        <v>630163454</v>
      </c>
      <c r="L106" s="23">
        <v>505163454</v>
      </c>
    </row>
    <row r="107" spans="1:12" x14ac:dyDescent="0.2">
      <c r="A107" s="20">
        <v>42804</v>
      </c>
      <c r="B107" s="21">
        <v>185000000</v>
      </c>
      <c r="C107" s="21">
        <v>168052812</v>
      </c>
      <c r="D107" s="21">
        <v>561072059</v>
      </c>
      <c r="E107" s="21">
        <v>376072059</v>
      </c>
      <c r="H107" s="20">
        <v>42797</v>
      </c>
      <c r="I107" s="21">
        <v>127000000</v>
      </c>
      <c r="J107" s="21">
        <v>226277068</v>
      </c>
      <c r="K107" s="21">
        <v>615461394</v>
      </c>
      <c r="L107" s="21">
        <v>488461394</v>
      </c>
    </row>
    <row r="108" spans="1:12" x14ac:dyDescent="0.2">
      <c r="A108" s="22">
        <v>40718</v>
      </c>
      <c r="B108" s="23">
        <v>200000000</v>
      </c>
      <c r="C108" s="23">
        <v>191450875</v>
      </c>
      <c r="D108" s="23">
        <v>560155383</v>
      </c>
      <c r="E108" s="23">
        <v>360155383</v>
      </c>
      <c r="H108" s="22">
        <v>40689</v>
      </c>
      <c r="I108" s="23">
        <v>80000000</v>
      </c>
      <c r="J108" s="23">
        <v>254464305</v>
      </c>
      <c r="K108" s="23">
        <v>586464305</v>
      </c>
      <c r="L108" s="23">
        <v>506464305</v>
      </c>
    </row>
    <row r="109" spans="1:12" x14ac:dyDescent="0.2">
      <c r="A109" s="20">
        <v>40844</v>
      </c>
      <c r="B109" s="21">
        <v>130000000</v>
      </c>
      <c r="C109" s="21">
        <v>149260504</v>
      </c>
      <c r="D109" s="21">
        <v>554987477</v>
      </c>
      <c r="E109" s="21">
        <v>424987477</v>
      </c>
      <c r="H109" s="20">
        <v>42048</v>
      </c>
      <c r="I109" s="21">
        <v>40000000</v>
      </c>
      <c r="J109" s="21">
        <v>166167230</v>
      </c>
      <c r="K109" s="21">
        <v>570998101</v>
      </c>
      <c r="L109" s="21">
        <v>530998101</v>
      </c>
    </row>
    <row r="110" spans="1:12" x14ac:dyDescent="0.2">
      <c r="A110" s="22">
        <v>41082</v>
      </c>
      <c r="B110" s="23">
        <v>185000000</v>
      </c>
      <c r="C110" s="23">
        <v>237282182</v>
      </c>
      <c r="D110" s="23">
        <v>554606532</v>
      </c>
      <c r="E110" s="23">
        <v>369606532</v>
      </c>
      <c r="H110" s="22">
        <v>41089</v>
      </c>
      <c r="I110" s="23">
        <v>50000000</v>
      </c>
      <c r="J110" s="23">
        <v>218665740</v>
      </c>
      <c r="K110" s="23">
        <v>556016627</v>
      </c>
      <c r="L110" s="23">
        <v>506016627</v>
      </c>
    </row>
    <row r="111" spans="1:12" ht="17" thickBot="1" x14ac:dyDescent="0.25">
      <c r="B111" t="s">
        <v>146</v>
      </c>
      <c r="C111" t="s">
        <v>147</v>
      </c>
      <c r="D111" t="s">
        <v>148</v>
      </c>
      <c r="E111" t="s">
        <v>149</v>
      </c>
      <c r="I111" t="s">
        <v>146</v>
      </c>
      <c r="J111" t="s">
        <v>147</v>
      </c>
      <c r="K111" t="s">
        <v>148</v>
      </c>
      <c r="L111" t="s">
        <v>149</v>
      </c>
    </row>
    <row r="112" spans="1:12" x14ac:dyDescent="0.2">
      <c r="A112" s="10" t="s">
        <v>158</v>
      </c>
      <c r="B112" s="11">
        <f>MIN(B25:B110)</f>
        <v>58000000</v>
      </c>
      <c r="C112" s="11">
        <f t="shared" ref="C112:E112" si="0">MIN(C25:C110)</f>
        <v>124987022</v>
      </c>
      <c r="D112" s="11">
        <f t="shared" si="0"/>
        <v>554606532</v>
      </c>
      <c r="E112" s="11">
        <f t="shared" si="0"/>
        <v>326477240</v>
      </c>
      <c r="H112" s="10" t="s">
        <v>158</v>
      </c>
      <c r="I112" s="11">
        <f>MIN(I97:I110)</f>
        <v>35000000</v>
      </c>
      <c r="J112" s="11">
        <f t="shared" ref="J112:L112" si="1">MIN(J97:J110)</f>
        <v>166167230</v>
      </c>
      <c r="K112" s="11">
        <f t="shared" si="1"/>
        <v>556016627</v>
      </c>
      <c r="L112" s="11">
        <f t="shared" si="1"/>
        <v>488461394</v>
      </c>
    </row>
    <row r="113" spans="1:12" x14ac:dyDescent="0.2">
      <c r="A113" s="12" t="s">
        <v>159</v>
      </c>
      <c r="B113" s="9">
        <f>MAX(B25:B110)</f>
        <v>410600000</v>
      </c>
      <c r="C113" s="9">
        <f t="shared" ref="C113:E113" si="2">MAX(C25:C110)</f>
        <v>700059566</v>
      </c>
      <c r="D113" s="9">
        <f t="shared" si="2"/>
        <v>2048134200</v>
      </c>
      <c r="E113" s="9">
        <f t="shared" si="2"/>
        <v>1748134200</v>
      </c>
      <c r="H113" s="12" t="s">
        <v>159</v>
      </c>
      <c r="I113" s="9">
        <f>MAX(I97:I110)</f>
        <v>275000000</v>
      </c>
      <c r="J113" s="9">
        <f t="shared" ref="J113:L113" si="3">MAX(J97:J110)</f>
        <v>504014165</v>
      </c>
      <c r="K113" s="9">
        <f t="shared" si="3"/>
        <v>1518722794</v>
      </c>
      <c r="L113" s="9">
        <f t="shared" si="3"/>
        <v>1328722794</v>
      </c>
    </row>
    <row r="114" spans="1:12" x14ac:dyDescent="0.2">
      <c r="A114" s="13" t="s">
        <v>160</v>
      </c>
      <c r="B114" s="14">
        <f>AVERAGE(B25:B110)</f>
        <v>178362790.69767442</v>
      </c>
      <c r="C114" s="14">
        <f t="shared" ref="C114:E114" si="4">AVERAGE(C25:C110)</f>
        <v>303016071.44186044</v>
      </c>
      <c r="D114" s="14">
        <f t="shared" si="4"/>
        <v>870255283.43023252</v>
      </c>
      <c r="E114" s="14">
        <f t="shared" si="4"/>
        <v>691892492.73255813</v>
      </c>
      <c r="H114" s="13" t="s">
        <v>160</v>
      </c>
      <c r="I114" s="14">
        <f>AVERAGE(I97:I110)</f>
        <v>120571428.57142857</v>
      </c>
      <c r="J114" s="14">
        <f t="shared" ref="J114:L114" si="5">AVERAGE(J97:J110)</f>
        <v>279160640.14285713</v>
      </c>
      <c r="K114" s="14">
        <f t="shared" si="5"/>
        <v>845038366.07142854</v>
      </c>
      <c r="L114" s="14">
        <f t="shared" si="5"/>
        <v>724466937.5</v>
      </c>
    </row>
    <row r="115" spans="1:12" x14ac:dyDescent="0.2">
      <c r="A115" s="12" t="s">
        <v>161</v>
      </c>
      <c r="B115" s="9">
        <f>MEDIAN(B25:B110)</f>
        <v>175000000</v>
      </c>
      <c r="C115" s="9">
        <f t="shared" ref="C115:E115" si="6">MEDIAN(C25:C110)</f>
        <v>275106115.5</v>
      </c>
      <c r="D115" s="9">
        <f t="shared" si="6"/>
        <v>798008101</v>
      </c>
      <c r="E115" s="9">
        <f t="shared" si="6"/>
        <v>623008101</v>
      </c>
      <c r="H115" s="12" t="s">
        <v>161</v>
      </c>
      <c r="I115" s="9">
        <f>MEDIAN(I97:I110)</f>
        <v>113000000</v>
      </c>
      <c r="J115" s="9">
        <f t="shared" ref="J115:L115" si="7">MEDIAN(J97:J110)</f>
        <v>240370686.5</v>
      </c>
      <c r="K115" s="9">
        <f t="shared" si="7"/>
        <v>695578321</v>
      </c>
      <c r="L115" s="9">
        <f t="shared" si="7"/>
        <v>623078321</v>
      </c>
    </row>
    <row r="116" spans="1:12" ht="17" thickBot="1" x14ac:dyDescent="0.25">
      <c r="A116" s="15" t="s">
        <v>162</v>
      </c>
      <c r="B116" s="16">
        <f>_xlfn.STDEV.P(B25:B110)</f>
        <v>59843614.115054429</v>
      </c>
      <c r="C116" s="16">
        <f t="shared" ref="C116:E116" si="8">_xlfn.STDEV.P(C25:C110)</f>
        <v>124531022.69920424</v>
      </c>
      <c r="D116" s="16">
        <f t="shared" si="8"/>
        <v>269952592.95558017</v>
      </c>
      <c r="E116" s="16">
        <f t="shared" si="8"/>
        <v>257742033.20064542</v>
      </c>
      <c r="H116" s="15" t="s">
        <v>162</v>
      </c>
      <c r="I116" s="16">
        <f>_xlfn.STDEV.P(I97:I110)</f>
        <v>72695759.638288081</v>
      </c>
      <c r="J116" s="16">
        <f t="shared" ref="J116:L116" si="9">_xlfn.STDEV.P(J97:J110)</f>
        <v>93628938.61779578</v>
      </c>
      <c r="K116" s="16">
        <f t="shared" si="9"/>
        <v>298880033.01092672</v>
      </c>
      <c r="L116" s="16">
        <f t="shared" si="9"/>
        <v>250918814.32036778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C798-5DCA-41BD-BF50-FA50D10883FE}">
  <dimension ref="A2:R61"/>
  <sheetViews>
    <sheetView topLeftCell="A43" workbookViewId="0">
      <selection activeCell="M24" sqref="M24"/>
    </sheetView>
  </sheetViews>
  <sheetFormatPr baseColWidth="10" defaultColWidth="8.83203125" defaultRowHeight="16" x14ac:dyDescent="0.2"/>
  <cols>
    <col min="1" max="1" width="10.83203125" bestFit="1" customWidth="1"/>
    <col min="2" max="3" width="14" bestFit="1" customWidth="1"/>
    <col min="4" max="5" width="15.6640625" bestFit="1" customWidth="1"/>
    <col min="7" max="7" width="10.83203125" bestFit="1" customWidth="1"/>
    <col min="8" max="9" width="14" bestFit="1" customWidth="1"/>
    <col min="10" max="11" width="15.6640625" bestFit="1" customWidth="1"/>
    <col min="13" max="13" width="17.6640625" bestFit="1" customWidth="1"/>
    <col min="14" max="14" width="17.5" bestFit="1" customWidth="1"/>
    <col min="15" max="15" width="14.6640625" bestFit="1" customWidth="1"/>
    <col min="16" max="16" width="16.1640625" bestFit="1" customWidth="1"/>
    <col min="17" max="17" width="20" bestFit="1" customWidth="1"/>
  </cols>
  <sheetData>
    <row r="2" spans="1:11" ht="44" x14ac:dyDescent="0.2">
      <c r="A2" s="19" t="s">
        <v>145</v>
      </c>
      <c r="B2" s="19" t="s">
        <v>146</v>
      </c>
      <c r="C2" s="19" t="s">
        <v>147</v>
      </c>
      <c r="D2" s="19" t="s">
        <v>148</v>
      </c>
      <c r="E2" s="19" t="s">
        <v>149</v>
      </c>
      <c r="G2" s="19" t="s">
        <v>145</v>
      </c>
      <c r="H2" s="19" t="s">
        <v>146</v>
      </c>
      <c r="I2" s="19" t="s">
        <v>147</v>
      </c>
      <c r="J2" s="19" t="s">
        <v>148</v>
      </c>
      <c r="K2" s="19" t="s">
        <v>149</v>
      </c>
    </row>
    <row r="3" spans="1:11" x14ac:dyDescent="0.2">
      <c r="A3" s="20">
        <v>43217</v>
      </c>
      <c r="B3" s="21">
        <v>300000000</v>
      </c>
      <c r="C3" s="21">
        <v>678815482</v>
      </c>
      <c r="D3" s="21">
        <v>2048134200</v>
      </c>
      <c r="E3" s="21">
        <v>1748134200</v>
      </c>
      <c r="G3" s="20">
        <v>42097</v>
      </c>
      <c r="H3" s="21">
        <v>190000000</v>
      </c>
      <c r="I3" s="21">
        <v>353007020</v>
      </c>
      <c r="J3" s="21">
        <v>1518722794</v>
      </c>
      <c r="K3" s="21">
        <v>1328722794</v>
      </c>
    </row>
    <row r="4" spans="1:11" x14ac:dyDescent="0.2">
      <c r="A4" s="22">
        <v>42167</v>
      </c>
      <c r="B4" s="23">
        <v>215000000</v>
      </c>
      <c r="C4" s="23">
        <v>652270625</v>
      </c>
      <c r="D4" s="23">
        <v>1648854864</v>
      </c>
      <c r="E4" s="23">
        <v>1433854864</v>
      </c>
      <c r="G4" s="22">
        <v>41600</v>
      </c>
      <c r="H4" s="23">
        <v>150000000</v>
      </c>
      <c r="I4" s="23">
        <v>400738009</v>
      </c>
      <c r="J4" s="23">
        <v>1272469910</v>
      </c>
      <c r="K4" s="23">
        <v>1122469910</v>
      </c>
    </row>
    <row r="5" spans="1:11" x14ac:dyDescent="0.2">
      <c r="A5" s="20">
        <v>41033</v>
      </c>
      <c r="B5" s="21">
        <v>225000000</v>
      </c>
      <c r="C5" s="21">
        <v>623279547</v>
      </c>
      <c r="D5" s="21">
        <v>1517935897</v>
      </c>
      <c r="E5" s="21">
        <v>1292935897</v>
      </c>
      <c r="G5" s="20">
        <v>42811</v>
      </c>
      <c r="H5" s="21">
        <v>160000000</v>
      </c>
      <c r="I5" s="21">
        <v>504014165</v>
      </c>
      <c r="J5" s="21">
        <v>1259199706</v>
      </c>
      <c r="K5" s="21">
        <v>1099199706</v>
      </c>
    </row>
    <row r="6" spans="1:11" x14ac:dyDescent="0.2">
      <c r="A6" s="22">
        <v>42125</v>
      </c>
      <c r="B6" s="23">
        <v>330600000</v>
      </c>
      <c r="C6" s="23">
        <v>459005868</v>
      </c>
      <c r="D6" s="23">
        <v>1403013963</v>
      </c>
      <c r="E6" s="23">
        <v>1072413963</v>
      </c>
      <c r="G6" s="22">
        <v>42839</v>
      </c>
      <c r="H6" s="23">
        <v>250000000</v>
      </c>
      <c r="I6" s="23">
        <v>225764765</v>
      </c>
      <c r="J6" s="23">
        <v>1234846267</v>
      </c>
      <c r="K6" s="23">
        <v>984846267</v>
      </c>
    </row>
    <row r="7" spans="1:11" x14ac:dyDescent="0.2">
      <c r="A7" s="20">
        <v>43147</v>
      </c>
      <c r="B7" s="21">
        <v>200000000</v>
      </c>
      <c r="C7" s="21">
        <v>700059566</v>
      </c>
      <c r="D7" s="21">
        <v>1348258224</v>
      </c>
      <c r="E7" s="21">
        <v>1148258224</v>
      </c>
      <c r="G7" s="20">
        <v>42195</v>
      </c>
      <c r="H7" s="21">
        <v>74000000</v>
      </c>
      <c r="I7" s="21">
        <v>336045770</v>
      </c>
      <c r="J7" s="21">
        <v>1160336173</v>
      </c>
      <c r="K7" s="21">
        <v>1086336173</v>
      </c>
    </row>
    <row r="8" spans="1:11" x14ac:dyDescent="0.2">
      <c r="A8" s="22">
        <v>43273</v>
      </c>
      <c r="B8" s="23">
        <v>170000000</v>
      </c>
      <c r="C8" s="23">
        <v>417719760</v>
      </c>
      <c r="D8" s="23">
        <v>1305772799</v>
      </c>
      <c r="E8" s="23">
        <v>1135772799</v>
      </c>
      <c r="G8" s="22">
        <v>41110</v>
      </c>
      <c r="H8" s="23">
        <v>275000000</v>
      </c>
      <c r="I8" s="23">
        <v>448139099</v>
      </c>
      <c r="J8" s="23">
        <v>1084439099</v>
      </c>
      <c r="K8" s="23">
        <v>809439099</v>
      </c>
    </row>
    <row r="9" spans="1:11" x14ac:dyDescent="0.2">
      <c r="A9" s="20">
        <v>43266</v>
      </c>
      <c r="B9" s="21">
        <v>200000000</v>
      </c>
      <c r="C9" s="21">
        <v>608581744</v>
      </c>
      <c r="D9" s="21">
        <v>1242520711</v>
      </c>
      <c r="E9" s="21">
        <v>1042520711</v>
      </c>
      <c r="G9" s="20">
        <v>40347</v>
      </c>
      <c r="H9" s="21">
        <v>200000000</v>
      </c>
      <c r="I9" s="21">
        <v>415004880</v>
      </c>
      <c r="J9" s="21">
        <v>1068879522</v>
      </c>
      <c r="K9" s="21">
        <v>868879522</v>
      </c>
    </row>
    <row r="10" spans="1:11" x14ac:dyDescent="0.2">
      <c r="A10" s="22">
        <v>41397</v>
      </c>
      <c r="B10" s="23">
        <v>200000000</v>
      </c>
      <c r="C10" s="23">
        <v>408992272</v>
      </c>
      <c r="D10" s="23">
        <v>1215392272</v>
      </c>
      <c r="E10" s="23">
        <v>1015392272</v>
      </c>
      <c r="G10" s="22">
        <v>42916</v>
      </c>
      <c r="H10" s="23">
        <v>75000000</v>
      </c>
      <c r="I10" s="23">
        <v>264624300</v>
      </c>
      <c r="J10" s="23">
        <v>1034727750</v>
      </c>
      <c r="K10" s="23">
        <v>959727750</v>
      </c>
    </row>
    <row r="11" spans="1:11" x14ac:dyDescent="0.2">
      <c r="A11" s="20">
        <v>43455</v>
      </c>
      <c r="B11" s="21">
        <v>160000000</v>
      </c>
      <c r="C11" s="21">
        <v>335061807</v>
      </c>
      <c r="D11" s="21">
        <v>1146894640</v>
      </c>
      <c r="E11" s="21">
        <v>986894640</v>
      </c>
      <c r="G11" s="20">
        <v>40242</v>
      </c>
      <c r="H11" s="21">
        <v>200000000</v>
      </c>
      <c r="I11" s="21">
        <v>334191110</v>
      </c>
      <c r="J11" s="21">
        <v>1025491110</v>
      </c>
      <c r="K11" s="21">
        <v>825491110</v>
      </c>
    </row>
    <row r="12" spans="1:11" x14ac:dyDescent="0.2">
      <c r="A12" s="22">
        <v>42496</v>
      </c>
      <c r="B12" s="23">
        <v>250000000</v>
      </c>
      <c r="C12" s="23">
        <v>408084349</v>
      </c>
      <c r="D12" s="23">
        <v>1140069413</v>
      </c>
      <c r="E12" s="23">
        <v>890069413</v>
      </c>
      <c r="G12" s="22">
        <v>40242</v>
      </c>
      <c r="H12" s="23">
        <v>200000000</v>
      </c>
      <c r="I12" s="23">
        <v>334191110</v>
      </c>
      <c r="J12" s="23">
        <v>1025491110</v>
      </c>
      <c r="K12" s="23">
        <v>825491110</v>
      </c>
    </row>
    <row r="13" spans="1:11" x14ac:dyDescent="0.2">
      <c r="A13" s="20">
        <v>40723</v>
      </c>
      <c r="B13" s="21">
        <v>195000000</v>
      </c>
      <c r="C13" s="21">
        <v>352390543</v>
      </c>
      <c r="D13" s="21">
        <v>1123790543</v>
      </c>
      <c r="E13" s="21">
        <v>928790543</v>
      </c>
      <c r="G13" s="20">
        <v>42538</v>
      </c>
      <c r="H13" s="21">
        <v>200000000</v>
      </c>
      <c r="I13" s="21">
        <v>486295561</v>
      </c>
      <c r="J13" s="21">
        <v>1021215193</v>
      </c>
      <c r="K13" s="21">
        <v>821215193</v>
      </c>
    </row>
    <row r="14" spans="1:11" x14ac:dyDescent="0.2">
      <c r="A14" s="22">
        <v>43532</v>
      </c>
      <c r="B14" s="23">
        <v>175000000</v>
      </c>
      <c r="C14" s="23">
        <v>426525952</v>
      </c>
      <c r="D14" s="23">
        <v>1123061550</v>
      </c>
      <c r="E14" s="23">
        <v>948061550</v>
      </c>
      <c r="G14" s="22">
        <v>42433</v>
      </c>
      <c r="H14" s="23">
        <v>150000000</v>
      </c>
      <c r="I14" s="23">
        <v>341268248</v>
      </c>
      <c r="J14" s="23">
        <v>1019429616</v>
      </c>
      <c r="K14" s="23">
        <v>869429616</v>
      </c>
    </row>
    <row r="15" spans="1:11" x14ac:dyDescent="0.2">
      <c r="A15" s="20">
        <v>41221</v>
      </c>
      <c r="B15" s="21">
        <v>200000000</v>
      </c>
      <c r="C15" s="21">
        <v>304360277</v>
      </c>
      <c r="D15" s="21">
        <v>1110526981</v>
      </c>
      <c r="E15" s="21">
        <v>910526981</v>
      </c>
      <c r="G15" s="20">
        <v>41257</v>
      </c>
      <c r="H15" s="21">
        <v>250000000</v>
      </c>
      <c r="I15" s="21">
        <v>303003568</v>
      </c>
      <c r="J15" s="21">
        <v>1017003568</v>
      </c>
      <c r="K15" s="21">
        <v>767003568</v>
      </c>
    </row>
    <row r="16" spans="1:11" x14ac:dyDescent="0.2">
      <c r="A16" s="22">
        <v>41817</v>
      </c>
      <c r="B16" s="23">
        <v>210000000</v>
      </c>
      <c r="C16" s="23">
        <v>245439076</v>
      </c>
      <c r="D16" s="23">
        <v>1104039076</v>
      </c>
      <c r="E16" s="23">
        <v>894039076</v>
      </c>
      <c r="G16" s="22">
        <v>41458</v>
      </c>
      <c r="H16" s="23">
        <v>76000000</v>
      </c>
      <c r="I16" s="23">
        <v>368065385</v>
      </c>
      <c r="J16" s="23">
        <v>975216835</v>
      </c>
      <c r="K16" s="23">
        <v>899216835</v>
      </c>
    </row>
    <row r="17" spans="1:11" x14ac:dyDescent="0.2">
      <c r="A17" s="20">
        <v>42720</v>
      </c>
      <c r="B17" s="21">
        <v>200000000</v>
      </c>
      <c r="C17" s="21">
        <v>532177324</v>
      </c>
      <c r="D17" s="21">
        <v>1049102856</v>
      </c>
      <c r="E17" s="21">
        <v>849102856</v>
      </c>
      <c r="G17" s="20">
        <v>42475</v>
      </c>
      <c r="H17" s="21">
        <v>175000000</v>
      </c>
      <c r="I17" s="21">
        <v>364001123</v>
      </c>
      <c r="J17" s="21">
        <v>962854547</v>
      </c>
      <c r="K17" s="21">
        <v>787854547</v>
      </c>
    </row>
    <row r="18" spans="1:11" x14ac:dyDescent="0.2">
      <c r="A18" s="22">
        <v>40683</v>
      </c>
      <c r="B18" s="23">
        <v>410600000</v>
      </c>
      <c r="C18" s="23">
        <v>241063875</v>
      </c>
      <c r="D18" s="23">
        <v>1045663875</v>
      </c>
      <c r="E18" s="23">
        <v>635063875</v>
      </c>
      <c r="G18" s="22">
        <v>41621</v>
      </c>
      <c r="H18" s="23">
        <v>250000000</v>
      </c>
      <c r="I18" s="23">
        <v>258366855</v>
      </c>
      <c r="J18" s="23">
        <v>960366855</v>
      </c>
      <c r="K18" s="23">
        <v>710366855</v>
      </c>
    </row>
    <row r="19" spans="1:11" x14ac:dyDescent="0.2">
      <c r="A19" s="20">
        <v>43089</v>
      </c>
      <c r="B19" s="21">
        <v>90000000</v>
      </c>
      <c r="C19" s="21">
        <v>404508916</v>
      </c>
      <c r="D19" s="21">
        <v>964496193</v>
      </c>
      <c r="E19" s="21">
        <v>874496193</v>
      </c>
      <c r="G19" s="20">
        <v>41990</v>
      </c>
      <c r="H19" s="21">
        <v>250000000</v>
      </c>
      <c r="I19" s="21">
        <v>255119788</v>
      </c>
      <c r="J19" s="21">
        <v>945577621</v>
      </c>
      <c r="K19" s="21">
        <v>695577621</v>
      </c>
    </row>
    <row r="20" spans="1:11" x14ac:dyDescent="0.2">
      <c r="A20" s="22">
        <v>42923</v>
      </c>
      <c r="B20" s="23">
        <v>175000000</v>
      </c>
      <c r="C20" s="23">
        <v>334201140</v>
      </c>
      <c r="D20" s="23">
        <v>880166350</v>
      </c>
      <c r="E20" s="23">
        <v>705166350</v>
      </c>
      <c r="G20" s="22">
        <v>43406</v>
      </c>
      <c r="H20" s="23">
        <v>55000000</v>
      </c>
      <c r="I20" s="23">
        <v>216303339</v>
      </c>
      <c r="J20" s="23">
        <v>894985342</v>
      </c>
      <c r="K20" s="23">
        <v>839985342</v>
      </c>
    </row>
    <row r="21" spans="1:11" x14ac:dyDescent="0.2">
      <c r="A21" s="20">
        <v>42314</v>
      </c>
      <c r="B21" s="21">
        <v>300000000</v>
      </c>
      <c r="C21" s="21">
        <v>200074175</v>
      </c>
      <c r="D21" s="21">
        <v>879620923</v>
      </c>
      <c r="E21" s="21">
        <v>579620923</v>
      </c>
      <c r="G21" s="20">
        <v>42559</v>
      </c>
      <c r="H21" s="21">
        <v>75000000</v>
      </c>
      <c r="I21" s="21">
        <v>368384330</v>
      </c>
      <c r="J21" s="21">
        <v>886750534</v>
      </c>
      <c r="K21" s="21">
        <v>811750534</v>
      </c>
    </row>
    <row r="22" spans="1:11" x14ac:dyDescent="0.2">
      <c r="A22" s="22">
        <v>42454</v>
      </c>
      <c r="B22" s="23">
        <v>250000000</v>
      </c>
      <c r="C22" s="23">
        <v>330360194</v>
      </c>
      <c r="D22" s="23">
        <v>867500281</v>
      </c>
      <c r="E22" s="23">
        <v>617500281</v>
      </c>
      <c r="G22" s="22">
        <v>41103</v>
      </c>
      <c r="H22" s="23">
        <v>95000000</v>
      </c>
      <c r="I22" s="23">
        <v>161321843</v>
      </c>
      <c r="J22" s="23">
        <v>879765137</v>
      </c>
      <c r="K22" s="23">
        <v>784765137</v>
      </c>
    </row>
    <row r="23" spans="1:11" x14ac:dyDescent="0.2">
      <c r="A23" s="20">
        <v>41600</v>
      </c>
      <c r="B23" s="21">
        <v>130000000</v>
      </c>
      <c r="C23" s="21">
        <v>424668047</v>
      </c>
      <c r="D23" s="21">
        <v>864868047</v>
      </c>
      <c r="E23" s="21">
        <v>734868047</v>
      </c>
      <c r="G23" s="20">
        <v>42174</v>
      </c>
      <c r="H23" s="21">
        <v>175000000</v>
      </c>
      <c r="I23" s="21">
        <v>356461711</v>
      </c>
      <c r="J23" s="21">
        <v>854235992</v>
      </c>
      <c r="K23" s="21">
        <v>679235992</v>
      </c>
    </row>
    <row r="24" spans="1:11" x14ac:dyDescent="0.2">
      <c r="A24" s="22">
        <v>43042</v>
      </c>
      <c r="B24" s="23">
        <v>180000000</v>
      </c>
      <c r="C24" s="23">
        <v>315058289</v>
      </c>
      <c r="D24" s="23">
        <v>846980024</v>
      </c>
      <c r="E24" s="23">
        <v>666980024</v>
      </c>
      <c r="G24" s="22">
        <v>43378</v>
      </c>
      <c r="H24" s="23">
        <v>116000000</v>
      </c>
      <c r="I24" s="23">
        <v>213511408</v>
      </c>
      <c r="J24" s="23">
        <v>853628605</v>
      </c>
      <c r="K24" s="23">
        <v>737628605</v>
      </c>
    </row>
    <row r="25" spans="1:11" x14ac:dyDescent="0.2">
      <c r="A25" s="20">
        <v>40375</v>
      </c>
      <c r="B25" s="21">
        <v>160000000</v>
      </c>
      <c r="C25" s="21">
        <v>292576195</v>
      </c>
      <c r="D25" s="21">
        <v>835524642</v>
      </c>
      <c r="E25" s="21">
        <v>675524642</v>
      </c>
      <c r="G25" s="20">
        <v>42692</v>
      </c>
      <c r="H25" s="21">
        <v>180000000</v>
      </c>
      <c r="I25" s="21">
        <v>234037575</v>
      </c>
      <c r="J25" s="21">
        <v>802402853</v>
      </c>
      <c r="K25" s="21">
        <v>622402853</v>
      </c>
    </row>
    <row r="26" spans="1:11" x14ac:dyDescent="0.2">
      <c r="A26" s="22">
        <v>42888</v>
      </c>
      <c r="B26" s="23">
        <v>150000000</v>
      </c>
      <c r="C26" s="23">
        <v>412563408</v>
      </c>
      <c r="D26" s="23">
        <v>821133378</v>
      </c>
      <c r="E26" s="23">
        <v>671133378</v>
      </c>
      <c r="G26" s="22">
        <v>43061</v>
      </c>
      <c r="H26" s="23">
        <v>175000000</v>
      </c>
      <c r="I26" s="23">
        <v>209726015</v>
      </c>
      <c r="J26" s="23">
        <v>798008101</v>
      </c>
      <c r="K26" s="23">
        <v>623008101</v>
      </c>
    </row>
    <row r="27" spans="1:11" x14ac:dyDescent="0.2">
      <c r="A27" s="20">
        <v>42412</v>
      </c>
      <c r="B27" s="21">
        <v>58000000</v>
      </c>
      <c r="C27" s="21">
        <v>363070709</v>
      </c>
      <c r="D27" s="21">
        <v>801025593</v>
      </c>
      <c r="E27" s="21">
        <v>743025593</v>
      </c>
      <c r="G27" s="20">
        <v>43061</v>
      </c>
      <c r="H27" s="21">
        <v>175000000</v>
      </c>
      <c r="I27" s="21">
        <v>209726015</v>
      </c>
      <c r="J27" s="21">
        <v>798008101</v>
      </c>
      <c r="K27" s="21">
        <v>623008101</v>
      </c>
    </row>
    <row r="28" spans="1:11" x14ac:dyDescent="0.2">
      <c r="A28" s="22">
        <v>42881</v>
      </c>
      <c r="B28" s="23">
        <v>230000000</v>
      </c>
      <c r="C28" s="23">
        <v>172558876</v>
      </c>
      <c r="D28" s="23">
        <v>788241137</v>
      </c>
      <c r="E28" s="23">
        <v>558241137</v>
      </c>
      <c r="G28" s="22">
        <v>40319</v>
      </c>
      <c r="H28" s="23">
        <v>165000000</v>
      </c>
      <c r="I28" s="23">
        <v>238736787</v>
      </c>
      <c r="J28" s="23">
        <v>756244673</v>
      </c>
      <c r="K28" s="23">
        <v>591244673</v>
      </c>
    </row>
    <row r="29" spans="1:11" x14ac:dyDescent="0.2">
      <c r="A29" s="20">
        <v>43238</v>
      </c>
      <c r="B29" s="21">
        <v>110000000</v>
      </c>
      <c r="C29" s="21">
        <v>324591735</v>
      </c>
      <c r="D29" s="21">
        <v>786680557</v>
      </c>
      <c r="E29" s="21">
        <v>676680557</v>
      </c>
      <c r="G29" s="20">
        <v>41068</v>
      </c>
      <c r="H29" s="21">
        <v>145000000</v>
      </c>
      <c r="I29" s="21">
        <v>216391482</v>
      </c>
      <c r="J29" s="21">
        <v>746921271</v>
      </c>
      <c r="K29" s="21">
        <v>601921271</v>
      </c>
    </row>
    <row r="30" spans="1:11" x14ac:dyDescent="0.2">
      <c r="A30" s="22">
        <v>41852</v>
      </c>
      <c r="B30" s="23">
        <v>170000000</v>
      </c>
      <c r="C30" s="23">
        <v>333172112</v>
      </c>
      <c r="D30" s="23">
        <v>770867516</v>
      </c>
      <c r="E30" s="23">
        <v>600867516</v>
      </c>
      <c r="G30" s="22">
        <v>41446</v>
      </c>
      <c r="H30" s="23">
        <v>200000000</v>
      </c>
      <c r="I30" s="23">
        <v>268488329</v>
      </c>
      <c r="J30" s="23">
        <v>743588329</v>
      </c>
      <c r="K30" s="23">
        <v>543588329</v>
      </c>
    </row>
    <row r="31" spans="1:11" x14ac:dyDescent="0.2">
      <c r="A31" s="20">
        <v>41964</v>
      </c>
      <c r="B31" s="21">
        <v>125000000</v>
      </c>
      <c r="C31" s="21">
        <v>337135885</v>
      </c>
      <c r="D31" s="21">
        <v>766575131</v>
      </c>
      <c r="E31" s="21">
        <v>641575131</v>
      </c>
      <c r="G31" s="20">
        <v>40359</v>
      </c>
      <c r="H31" s="21">
        <v>68000000</v>
      </c>
      <c r="I31" s="21">
        <v>300531751</v>
      </c>
      <c r="J31" s="21">
        <v>706102828</v>
      </c>
      <c r="K31" s="21">
        <v>638102828</v>
      </c>
    </row>
    <row r="32" spans="1:11" x14ac:dyDescent="0.2">
      <c r="A32" s="22">
        <v>41789</v>
      </c>
      <c r="B32" s="23">
        <v>180000000</v>
      </c>
      <c r="C32" s="23">
        <v>241407328</v>
      </c>
      <c r="D32" s="23">
        <v>758536735</v>
      </c>
      <c r="E32" s="23">
        <v>578536735</v>
      </c>
      <c r="G32" s="22">
        <v>42986</v>
      </c>
      <c r="H32" s="23">
        <v>35000000</v>
      </c>
      <c r="I32" s="23">
        <v>327481748</v>
      </c>
      <c r="J32" s="23">
        <v>697457969</v>
      </c>
      <c r="K32" s="23">
        <v>662457969</v>
      </c>
    </row>
    <row r="33" spans="1:11" x14ac:dyDescent="0.2">
      <c r="A33" s="20">
        <v>41093</v>
      </c>
      <c r="B33" s="21">
        <v>220000000</v>
      </c>
      <c r="C33" s="21">
        <v>262030663</v>
      </c>
      <c r="D33" s="21">
        <v>757890267</v>
      </c>
      <c r="E33" s="21">
        <v>537890267</v>
      </c>
      <c r="G33" s="20">
        <v>41551</v>
      </c>
      <c r="H33" s="21">
        <v>110000000</v>
      </c>
      <c r="I33" s="21">
        <v>274092705</v>
      </c>
      <c r="J33" s="21">
        <v>693698673</v>
      </c>
      <c r="K33" s="21">
        <v>583698673</v>
      </c>
    </row>
    <row r="34" spans="1:11" x14ac:dyDescent="0.2">
      <c r="A34" s="22">
        <v>41782</v>
      </c>
      <c r="B34" s="23">
        <v>200000000</v>
      </c>
      <c r="C34" s="23">
        <v>233921534</v>
      </c>
      <c r="D34" s="23">
        <v>747862775</v>
      </c>
      <c r="E34" s="23">
        <v>547862775</v>
      </c>
      <c r="G34" s="22">
        <v>41948</v>
      </c>
      <c r="H34" s="23">
        <v>165000000</v>
      </c>
      <c r="I34" s="23">
        <v>188017894</v>
      </c>
      <c r="J34" s="23">
        <v>666379375</v>
      </c>
      <c r="K34" s="23">
        <v>501379375</v>
      </c>
    </row>
    <row r="35" spans="1:11" x14ac:dyDescent="0.2">
      <c r="A35" s="20">
        <v>42587</v>
      </c>
      <c r="B35" s="21">
        <v>175000000</v>
      </c>
      <c r="C35" s="21">
        <v>325100054</v>
      </c>
      <c r="D35" s="21">
        <v>746059887</v>
      </c>
      <c r="E35" s="21">
        <v>571059887</v>
      </c>
      <c r="G35" s="20">
        <v>42279</v>
      </c>
      <c r="H35" s="21">
        <v>108000000</v>
      </c>
      <c r="I35" s="21">
        <v>228433663</v>
      </c>
      <c r="J35" s="21">
        <v>655271443</v>
      </c>
      <c r="K35" s="21">
        <v>547271443</v>
      </c>
    </row>
    <row r="36" spans="1:11" x14ac:dyDescent="0.2">
      <c r="A36" s="22">
        <v>41733</v>
      </c>
      <c r="B36" s="23">
        <v>170000000</v>
      </c>
      <c r="C36" s="23">
        <v>259746958</v>
      </c>
      <c r="D36" s="23">
        <v>714401889</v>
      </c>
      <c r="E36" s="23">
        <v>544401889</v>
      </c>
      <c r="G36" s="22">
        <v>43420</v>
      </c>
      <c r="H36" s="23">
        <v>200000000</v>
      </c>
      <c r="I36" s="23">
        <v>159555901</v>
      </c>
      <c r="J36" s="23">
        <v>652220086</v>
      </c>
      <c r="K36" s="23">
        <v>452220086</v>
      </c>
    </row>
    <row r="37" spans="1:11" x14ac:dyDescent="0.2">
      <c r="A37" s="20">
        <v>41831</v>
      </c>
      <c r="B37" s="21">
        <v>170000000</v>
      </c>
      <c r="C37" s="21">
        <v>208545589</v>
      </c>
      <c r="D37" s="21">
        <v>710644566</v>
      </c>
      <c r="E37" s="21">
        <v>540644566</v>
      </c>
      <c r="G37" s="20">
        <v>42697</v>
      </c>
      <c r="H37" s="21">
        <v>150000000</v>
      </c>
      <c r="I37" s="21">
        <v>248757044</v>
      </c>
      <c r="J37" s="21">
        <v>637517365</v>
      </c>
      <c r="K37" s="21">
        <v>487517365</v>
      </c>
    </row>
    <row r="38" spans="1:11" x14ac:dyDescent="0.2">
      <c r="A38" s="22">
        <v>41761</v>
      </c>
      <c r="B38" s="23">
        <v>200000000</v>
      </c>
      <c r="C38" s="23">
        <v>202853933</v>
      </c>
      <c r="D38" s="23">
        <v>708996336</v>
      </c>
      <c r="E38" s="23">
        <v>508996336</v>
      </c>
      <c r="G38" s="22">
        <v>42725</v>
      </c>
      <c r="H38" s="23">
        <v>75000000</v>
      </c>
      <c r="I38" s="23">
        <v>270329045</v>
      </c>
      <c r="J38" s="23">
        <v>634454789</v>
      </c>
      <c r="K38" s="23">
        <v>559454789</v>
      </c>
    </row>
    <row r="39" spans="1:11" x14ac:dyDescent="0.2">
      <c r="A39" s="20">
        <v>40991</v>
      </c>
      <c r="B39" s="21">
        <v>80000000</v>
      </c>
      <c r="C39" s="21">
        <v>408010692</v>
      </c>
      <c r="D39" s="21">
        <v>677923379</v>
      </c>
      <c r="E39" s="21">
        <v>597923379</v>
      </c>
      <c r="G39" s="20">
        <v>40662</v>
      </c>
      <c r="H39" s="21">
        <v>125000000</v>
      </c>
      <c r="I39" s="21">
        <v>210031325</v>
      </c>
      <c r="J39" s="21">
        <v>630163454</v>
      </c>
      <c r="K39" s="21">
        <v>505163454</v>
      </c>
    </row>
    <row r="40" spans="1:11" x14ac:dyDescent="0.2">
      <c r="A40" s="22">
        <v>42678</v>
      </c>
      <c r="B40" s="23">
        <v>165000000</v>
      </c>
      <c r="C40" s="23">
        <v>232641920</v>
      </c>
      <c r="D40" s="23">
        <v>676404566</v>
      </c>
      <c r="E40" s="23">
        <v>511404566</v>
      </c>
      <c r="G40" s="22">
        <v>41234</v>
      </c>
      <c r="H40" s="23">
        <v>120000000</v>
      </c>
      <c r="I40" s="23">
        <v>124987022</v>
      </c>
      <c r="J40" s="23">
        <v>620912003</v>
      </c>
      <c r="K40" s="23">
        <v>500912003</v>
      </c>
    </row>
    <row r="41" spans="1:11" x14ac:dyDescent="0.2">
      <c r="A41" s="20">
        <v>41439</v>
      </c>
      <c r="B41" s="21">
        <v>225000000</v>
      </c>
      <c r="C41" s="21">
        <v>291045518</v>
      </c>
      <c r="D41" s="21">
        <v>667999518</v>
      </c>
      <c r="E41" s="21">
        <v>442999518</v>
      </c>
      <c r="G41" s="20">
        <v>43609</v>
      </c>
      <c r="H41" s="21">
        <v>182000000</v>
      </c>
      <c r="I41" s="21">
        <v>246734314</v>
      </c>
      <c r="J41" s="21">
        <v>619234314</v>
      </c>
      <c r="K41" s="21">
        <v>437234314</v>
      </c>
    </row>
    <row r="42" spans="1:11" x14ac:dyDescent="0.2">
      <c r="A42" s="22">
        <v>40689</v>
      </c>
      <c r="B42" s="23">
        <v>150000000</v>
      </c>
      <c r="C42" s="23">
        <v>165249063</v>
      </c>
      <c r="D42" s="23">
        <v>664837547</v>
      </c>
      <c r="E42" s="23">
        <v>514837547</v>
      </c>
      <c r="G42" s="22">
        <v>42797</v>
      </c>
      <c r="H42" s="23">
        <v>127000000</v>
      </c>
      <c r="I42" s="23">
        <v>226277068</v>
      </c>
      <c r="J42" s="23">
        <v>615461394</v>
      </c>
      <c r="K42" s="23">
        <v>488461394</v>
      </c>
    </row>
    <row r="43" spans="1:11" x14ac:dyDescent="0.2">
      <c r="A43" s="20">
        <v>43056</v>
      </c>
      <c r="B43" s="21">
        <v>300000000</v>
      </c>
      <c r="C43" s="21">
        <v>229024295</v>
      </c>
      <c r="D43" s="21">
        <v>655945209</v>
      </c>
      <c r="E43" s="21">
        <v>355945209</v>
      </c>
      <c r="G43" s="20">
        <v>40506</v>
      </c>
      <c r="H43" s="21">
        <v>260000000</v>
      </c>
      <c r="I43" s="21">
        <v>200821936</v>
      </c>
      <c r="J43" s="21">
        <v>586477240</v>
      </c>
      <c r="K43" s="21">
        <v>326477240</v>
      </c>
    </row>
    <row r="44" spans="1:11" x14ac:dyDescent="0.2">
      <c r="A44" s="22">
        <v>41054</v>
      </c>
      <c r="B44" s="23">
        <v>215000000</v>
      </c>
      <c r="C44" s="23">
        <v>179020854</v>
      </c>
      <c r="D44" s="23">
        <v>654213485</v>
      </c>
      <c r="E44" s="23">
        <v>439213485</v>
      </c>
      <c r="G44" s="22">
        <v>40689</v>
      </c>
      <c r="H44" s="23">
        <v>80000000</v>
      </c>
      <c r="I44" s="23">
        <v>254464305</v>
      </c>
      <c r="J44" s="23">
        <v>586464305</v>
      </c>
      <c r="K44" s="23">
        <v>506464305</v>
      </c>
    </row>
    <row r="45" spans="1:11" x14ac:dyDescent="0.2">
      <c r="A45" s="20">
        <v>41950</v>
      </c>
      <c r="B45" s="21">
        <v>165000000</v>
      </c>
      <c r="C45" s="21">
        <v>222527828</v>
      </c>
      <c r="D45" s="21">
        <v>652127828</v>
      </c>
      <c r="E45" s="21">
        <v>487127828</v>
      </c>
      <c r="G45" s="20">
        <v>42048</v>
      </c>
      <c r="H45" s="21">
        <v>40000000</v>
      </c>
      <c r="I45" s="21">
        <v>166167230</v>
      </c>
      <c r="J45" s="21">
        <v>570998101</v>
      </c>
      <c r="K45" s="21">
        <v>530998101</v>
      </c>
    </row>
    <row r="46" spans="1:11" x14ac:dyDescent="0.2">
      <c r="A46" s="22">
        <v>42328</v>
      </c>
      <c r="B46" s="23">
        <v>160000000</v>
      </c>
      <c r="C46" s="23">
        <v>281723902</v>
      </c>
      <c r="D46" s="23">
        <v>648986787</v>
      </c>
      <c r="E46" s="23">
        <v>488986787</v>
      </c>
      <c r="G46" s="22">
        <v>40753</v>
      </c>
      <c r="H46" s="23">
        <v>110000000</v>
      </c>
      <c r="I46" s="23">
        <v>142614158</v>
      </c>
      <c r="J46" s="23">
        <v>563749323</v>
      </c>
      <c r="K46" s="23">
        <v>453749323</v>
      </c>
    </row>
    <row r="47" spans="1:11" x14ac:dyDescent="0.2">
      <c r="A47" s="20">
        <v>41586</v>
      </c>
      <c r="B47" s="21">
        <v>150000000</v>
      </c>
      <c r="C47" s="21">
        <v>206362140</v>
      </c>
      <c r="D47" s="21">
        <v>644602516</v>
      </c>
      <c r="E47" s="21">
        <v>494602516</v>
      </c>
      <c r="G47" s="20">
        <v>40718</v>
      </c>
      <c r="H47" s="21">
        <v>200000000</v>
      </c>
      <c r="I47" s="21">
        <v>191450875</v>
      </c>
      <c r="J47" s="21">
        <v>560155383</v>
      </c>
      <c r="K47" s="21">
        <v>360155383</v>
      </c>
    </row>
    <row r="48" spans="1:11" x14ac:dyDescent="0.2">
      <c r="A48" s="22">
        <v>43287</v>
      </c>
      <c r="B48" s="23">
        <v>130000000</v>
      </c>
      <c r="C48" s="23">
        <v>216648740</v>
      </c>
      <c r="D48" s="23">
        <v>623144660</v>
      </c>
      <c r="E48" s="23">
        <v>493144660</v>
      </c>
      <c r="G48" s="22">
        <v>41089</v>
      </c>
      <c r="H48" s="23">
        <v>50000000</v>
      </c>
      <c r="I48" s="23">
        <v>218665740</v>
      </c>
      <c r="J48" s="23">
        <v>556016627</v>
      </c>
      <c r="K48" s="23">
        <v>506016627</v>
      </c>
    </row>
    <row r="49" spans="1:18" x14ac:dyDescent="0.2">
      <c r="A49" s="20">
        <v>40305</v>
      </c>
      <c r="B49" s="21">
        <v>170000000</v>
      </c>
      <c r="C49" s="21">
        <v>312433331</v>
      </c>
      <c r="D49" s="21">
        <v>621156389</v>
      </c>
      <c r="E49" s="21">
        <v>451156389</v>
      </c>
      <c r="G49" s="20">
        <v>41082</v>
      </c>
      <c r="H49" s="21">
        <v>185000000</v>
      </c>
      <c r="I49" s="21">
        <v>237282182</v>
      </c>
      <c r="J49" s="21">
        <v>554606532</v>
      </c>
      <c r="K49" s="21">
        <v>369606532</v>
      </c>
    </row>
    <row r="50" spans="1:18" x14ac:dyDescent="0.2">
      <c r="A50" s="22">
        <v>41803</v>
      </c>
      <c r="B50" s="23">
        <v>145000000</v>
      </c>
      <c r="C50" s="23">
        <v>177002924</v>
      </c>
      <c r="D50" s="23">
        <v>614586270</v>
      </c>
      <c r="E50" s="23">
        <v>469586270</v>
      </c>
    </row>
    <row r="51" spans="1:18" x14ac:dyDescent="0.2">
      <c r="A51" s="20">
        <v>42907</v>
      </c>
      <c r="B51" s="21">
        <v>217000000</v>
      </c>
      <c r="C51" s="21">
        <v>130168683</v>
      </c>
      <c r="D51" s="21">
        <v>602893340</v>
      </c>
      <c r="E51" s="21">
        <v>385893340</v>
      </c>
    </row>
    <row r="52" spans="1:18" x14ac:dyDescent="0.2">
      <c r="A52" s="22">
        <v>43188</v>
      </c>
      <c r="B52" s="23">
        <v>150000000</v>
      </c>
      <c r="C52" s="23">
        <v>137690172</v>
      </c>
      <c r="D52" s="23">
        <v>579290136</v>
      </c>
      <c r="E52" s="23">
        <v>429290136</v>
      </c>
    </row>
    <row r="53" spans="1:18" x14ac:dyDescent="0.2">
      <c r="A53" s="20">
        <v>41355</v>
      </c>
      <c r="B53" s="21">
        <v>135000000</v>
      </c>
      <c r="C53" s="21">
        <v>187168425</v>
      </c>
      <c r="D53" s="21">
        <v>573068425</v>
      </c>
      <c r="E53" s="21">
        <v>438068425</v>
      </c>
    </row>
    <row r="54" spans="1:18" x14ac:dyDescent="0.2">
      <c r="A54" s="22">
        <v>42804</v>
      </c>
      <c r="B54" s="23">
        <v>185000000</v>
      </c>
      <c r="C54" s="23">
        <v>168052812</v>
      </c>
      <c r="D54" s="23">
        <v>561072059</v>
      </c>
      <c r="E54" s="23">
        <v>376072059</v>
      </c>
    </row>
    <row r="55" spans="1:18" x14ac:dyDescent="0.2">
      <c r="A55" s="20">
        <v>40844</v>
      </c>
      <c r="B55" s="21">
        <v>130000000</v>
      </c>
      <c r="C55" s="21">
        <v>149260504</v>
      </c>
      <c r="D55" s="21">
        <v>554987477</v>
      </c>
      <c r="E55" s="21">
        <v>424987477</v>
      </c>
    </row>
    <row r="56" spans="1:18" ht="17" thickBot="1" x14ac:dyDescent="0.25">
      <c r="B56" t="s">
        <v>146</v>
      </c>
      <c r="C56" t="s">
        <v>147</v>
      </c>
      <c r="D56" t="s">
        <v>148</v>
      </c>
      <c r="E56" t="s">
        <v>149</v>
      </c>
      <c r="H56" t="s">
        <v>146</v>
      </c>
      <c r="I56" t="s">
        <v>147</v>
      </c>
      <c r="J56" t="s">
        <v>148</v>
      </c>
      <c r="K56" t="s">
        <v>149</v>
      </c>
      <c r="N56" t="s">
        <v>146</v>
      </c>
      <c r="O56" t="s">
        <v>147</v>
      </c>
      <c r="P56" t="s">
        <v>148</v>
      </c>
      <c r="Q56" t="s">
        <v>149</v>
      </c>
    </row>
    <row r="57" spans="1:18" x14ac:dyDescent="0.2">
      <c r="A57" s="10" t="s">
        <v>158</v>
      </c>
      <c r="B57" s="11">
        <f>MIN(B3:B55)</f>
        <v>58000000</v>
      </c>
      <c r="C57" s="11">
        <f t="shared" ref="C57:E57" si="0">MIN(C3:C55)</f>
        <v>130168683</v>
      </c>
      <c r="D57" s="11">
        <f t="shared" si="0"/>
        <v>554987477</v>
      </c>
      <c r="E57" s="11">
        <f t="shared" si="0"/>
        <v>355945209</v>
      </c>
      <c r="G57" s="10" t="s">
        <v>158</v>
      </c>
      <c r="H57" s="11">
        <f>MIN(H3:H49)</f>
        <v>35000000</v>
      </c>
      <c r="I57" s="11">
        <f t="shared" ref="I57:K57" si="1">MIN(I3:I49)</f>
        <v>124987022</v>
      </c>
      <c r="J57" s="11">
        <f t="shared" si="1"/>
        <v>554606532</v>
      </c>
      <c r="K57" s="11">
        <f t="shared" si="1"/>
        <v>326477240</v>
      </c>
      <c r="M57" t="s">
        <v>158</v>
      </c>
      <c r="N57" s="24">
        <f>B57-H57</f>
        <v>23000000</v>
      </c>
      <c r="O57" s="24">
        <f t="shared" ref="O57:Q57" si="2">C57-I57</f>
        <v>5181661</v>
      </c>
      <c r="P57" s="24">
        <f t="shared" si="2"/>
        <v>380945</v>
      </c>
      <c r="Q57" s="24">
        <f t="shared" si="2"/>
        <v>29467969</v>
      </c>
      <c r="R57" s="24"/>
    </row>
    <row r="58" spans="1:18" x14ac:dyDescent="0.2">
      <c r="A58" s="12" t="s">
        <v>159</v>
      </c>
      <c r="B58" s="9">
        <f>MAX(B3:B55)</f>
        <v>410600000</v>
      </c>
      <c r="C58" s="9">
        <f t="shared" ref="C58:E58" si="3">MAX(C3:C55)</f>
        <v>700059566</v>
      </c>
      <c r="D58" s="9">
        <f t="shared" si="3"/>
        <v>2048134200</v>
      </c>
      <c r="E58" s="9">
        <f t="shared" si="3"/>
        <v>1748134200</v>
      </c>
      <c r="G58" s="12" t="s">
        <v>159</v>
      </c>
      <c r="H58" s="9">
        <f>MAX(H3:H49)</f>
        <v>275000000</v>
      </c>
      <c r="I58" s="9">
        <f t="shared" ref="I58:K58" si="4">MAX(I3:I49)</f>
        <v>504014165</v>
      </c>
      <c r="J58" s="9">
        <f t="shared" si="4"/>
        <v>1518722794</v>
      </c>
      <c r="K58" s="9">
        <f t="shared" si="4"/>
        <v>1328722794</v>
      </c>
      <c r="M58" t="s">
        <v>159</v>
      </c>
      <c r="N58" s="24">
        <f t="shared" ref="N58:N61" si="5">B58-H58</f>
        <v>135600000</v>
      </c>
      <c r="O58" s="24">
        <f t="shared" ref="O58:O61" si="6">C58-I58</f>
        <v>196045401</v>
      </c>
      <c r="P58" s="24">
        <f t="shared" ref="P58:P61" si="7">D58-J58</f>
        <v>529411406</v>
      </c>
      <c r="Q58" s="24">
        <f t="shared" ref="Q58:Q61" si="8">E58-K58</f>
        <v>419411406</v>
      </c>
    </row>
    <row r="59" spans="1:18" x14ac:dyDescent="0.2">
      <c r="A59" s="13" t="s">
        <v>160</v>
      </c>
      <c r="B59" s="14">
        <f>AVERAGE(B3:B55)</f>
        <v>187852830.18867925</v>
      </c>
      <c r="C59" s="14">
        <f t="shared" ref="C59:E59" si="9">AVERAGE(C3:C55)</f>
        <v>322000105.8490566</v>
      </c>
      <c r="D59" s="14">
        <f t="shared" si="9"/>
        <v>891780069.47169816</v>
      </c>
      <c r="E59" s="14">
        <f t="shared" si="9"/>
        <v>703927239.28301883</v>
      </c>
      <c r="G59" s="13" t="s">
        <v>160</v>
      </c>
      <c r="H59" s="14">
        <f>AVERAGE(H3:H49)</f>
        <v>150446808.5106383</v>
      </c>
      <c r="I59" s="14">
        <f t="shared" ref="I59:K59" si="10">AVERAGE(I3:I49)</f>
        <v>274502670.12765956</v>
      </c>
      <c r="J59" s="14">
        <f t="shared" si="10"/>
        <v>838471230.17021275</v>
      </c>
      <c r="K59" s="14">
        <f t="shared" si="10"/>
        <v>688024421.65957451</v>
      </c>
      <c r="M59" t="s">
        <v>160</v>
      </c>
      <c r="N59" s="24">
        <f t="shared" si="5"/>
        <v>37406021.678040951</v>
      </c>
      <c r="O59" s="24">
        <f t="shared" si="6"/>
        <v>47497435.721397042</v>
      </c>
      <c r="P59" s="24">
        <f t="shared" si="7"/>
        <v>53308839.301485419</v>
      </c>
      <c r="Q59" s="24">
        <f t="shared" si="8"/>
        <v>15902817.623444319</v>
      </c>
    </row>
    <row r="60" spans="1:18" x14ac:dyDescent="0.2">
      <c r="A60" s="12" t="s">
        <v>161</v>
      </c>
      <c r="B60" s="9">
        <f>MEDIAN(B3:B55)</f>
        <v>175000000</v>
      </c>
      <c r="C60" s="9">
        <f t="shared" ref="C60:E60" si="11">MEDIAN(C3:C55)</f>
        <v>304360277</v>
      </c>
      <c r="D60" s="9">
        <f t="shared" si="11"/>
        <v>786680557</v>
      </c>
      <c r="E60" s="9">
        <f t="shared" si="11"/>
        <v>600867516</v>
      </c>
      <c r="G60" s="12" t="s">
        <v>161</v>
      </c>
      <c r="H60" s="9">
        <f>MEDIAN(H3:H49)</f>
        <v>160000000</v>
      </c>
      <c r="I60" s="9">
        <f t="shared" ref="I60:K60" si="12">MEDIAN(I3:I49)</f>
        <v>254464305</v>
      </c>
      <c r="J60" s="9">
        <f t="shared" si="12"/>
        <v>798008101</v>
      </c>
      <c r="K60" s="9">
        <f t="shared" si="12"/>
        <v>638102828</v>
      </c>
      <c r="M60" t="s">
        <v>161</v>
      </c>
      <c r="N60" s="24">
        <f t="shared" si="5"/>
        <v>15000000</v>
      </c>
      <c r="O60" s="24">
        <f t="shared" si="6"/>
        <v>49895972</v>
      </c>
      <c r="P60" s="24">
        <f t="shared" si="7"/>
        <v>-11327544</v>
      </c>
      <c r="Q60" s="24">
        <f t="shared" si="8"/>
        <v>-37235312</v>
      </c>
    </row>
    <row r="61" spans="1:18" ht="17" thickBot="1" x14ac:dyDescent="0.25">
      <c r="A61" s="15" t="s">
        <v>162</v>
      </c>
      <c r="B61" s="16">
        <f>_xlfn.STDEV.P(B3:B55)</f>
        <v>61274417.093133084</v>
      </c>
      <c r="C61" s="16">
        <f t="shared" ref="C61:E61" si="13">_xlfn.STDEV.P(C3:C55)</f>
        <v>140643643.53888834</v>
      </c>
      <c r="D61" s="16">
        <f t="shared" si="13"/>
        <v>307462230.55065286</v>
      </c>
      <c r="E61" s="16">
        <f t="shared" si="13"/>
        <v>287366890.34885359</v>
      </c>
      <c r="G61" s="15" t="s">
        <v>162</v>
      </c>
      <c r="H61" s="16">
        <f>_xlfn.STDEV.P(H3:H49)</f>
        <v>63302653.136102587</v>
      </c>
      <c r="I61" s="16">
        <f t="shared" ref="I61:K61" si="14">_xlfn.STDEV.P(I3:I49)</f>
        <v>87360368.000809193</v>
      </c>
      <c r="J61" s="16">
        <f t="shared" si="14"/>
        <v>228054879.7603164</v>
      </c>
      <c r="K61" s="16">
        <f t="shared" si="14"/>
        <v>217542164.32455593</v>
      </c>
      <c r="M61" t="s">
        <v>162</v>
      </c>
      <c r="N61" s="24">
        <f t="shared" si="5"/>
        <v>-2028236.0429695025</v>
      </c>
      <c r="O61" s="24">
        <f t="shared" si="6"/>
        <v>53283275.538079143</v>
      </c>
      <c r="P61" s="24">
        <f t="shared" si="7"/>
        <v>79407350.79033646</v>
      </c>
      <c r="Q61" s="24">
        <f t="shared" si="8"/>
        <v>69824726.024297655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6B9B-D737-4ED4-B750-CC2FF3622242}">
  <dimension ref="A1:J99"/>
  <sheetViews>
    <sheetView topLeftCell="A76" workbookViewId="0">
      <selection activeCell="G97" sqref="G97"/>
    </sheetView>
  </sheetViews>
  <sheetFormatPr baseColWidth="10" defaultColWidth="8.83203125" defaultRowHeight="16" x14ac:dyDescent="0.2"/>
  <cols>
    <col min="1" max="1" width="57.6640625" bestFit="1" customWidth="1"/>
    <col min="2" max="2" width="7.6640625" bestFit="1" customWidth="1"/>
    <col min="3" max="3" width="33.1640625" bestFit="1" customWidth="1"/>
    <col min="4" max="4" width="10.83203125" bestFit="1" customWidth="1"/>
    <col min="5" max="5" width="14.5" bestFit="1" customWidth="1"/>
    <col min="6" max="6" width="14" bestFit="1" customWidth="1"/>
    <col min="7" max="8" width="15.6640625" bestFit="1" customWidth="1"/>
    <col min="9" max="9" width="10.6640625" bestFit="1" customWidth="1"/>
    <col min="10" max="10" width="14.1640625" bestFit="1" customWidth="1"/>
  </cols>
  <sheetData>
    <row r="1" spans="1:10" ht="88" x14ac:dyDescent="0.2">
      <c r="A1" s="29" t="s">
        <v>142</v>
      </c>
      <c r="B1" s="19" t="s">
        <v>143</v>
      </c>
      <c r="C1" s="19" t="s">
        <v>144</v>
      </c>
      <c r="D1" s="19" t="s">
        <v>145</v>
      </c>
      <c r="E1" s="19" t="s">
        <v>146</v>
      </c>
      <c r="F1" s="19" t="s">
        <v>147</v>
      </c>
      <c r="G1" s="19" t="s">
        <v>148</v>
      </c>
      <c r="H1" s="19" t="s">
        <v>149</v>
      </c>
      <c r="I1" s="30" t="s">
        <v>0</v>
      </c>
      <c r="J1" s="30" t="s">
        <v>1</v>
      </c>
    </row>
    <row r="2" spans="1:10" ht="18" x14ac:dyDescent="0.2">
      <c r="A2" s="31" t="s">
        <v>16</v>
      </c>
      <c r="B2" s="17">
        <v>149</v>
      </c>
      <c r="C2" s="17" t="s">
        <v>17</v>
      </c>
      <c r="D2" s="20">
        <v>43217</v>
      </c>
      <c r="E2" s="21">
        <v>300000000</v>
      </c>
      <c r="F2" s="21">
        <v>678815482</v>
      </c>
      <c r="G2" s="21">
        <v>2048134200</v>
      </c>
      <c r="H2" s="21">
        <v>1748134200</v>
      </c>
      <c r="I2" s="32">
        <v>0</v>
      </c>
      <c r="J2" s="32">
        <v>0</v>
      </c>
    </row>
    <row r="3" spans="1:10" ht="18" x14ac:dyDescent="0.2">
      <c r="A3" s="33" t="s">
        <v>18</v>
      </c>
      <c r="B3" s="18">
        <v>124</v>
      </c>
      <c r="C3" s="18" t="s">
        <v>17</v>
      </c>
      <c r="D3" s="22">
        <v>42167</v>
      </c>
      <c r="E3" s="23">
        <v>215000000</v>
      </c>
      <c r="F3" s="23">
        <v>652270625</v>
      </c>
      <c r="G3" s="23">
        <v>1648854864</v>
      </c>
      <c r="H3" s="23">
        <v>1433854864</v>
      </c>
      <c r="I3" s="34">
        <v>0</v>
      </c>
      <c r="J3" s="34">
        <v>0</v>
      </c>
    </row>
    <row r="4" spans="1:10" ht="18" x14ac:dyDescent="0.2">
      <c r="A4" s="31" t="s">
        <v>19</v>
      </c>
      <c r="B4" s="17">
        <v>137</v>
      </c>
      <c r="C4" s="17" t="s">
        <v>20</v>
      </c>
      <c r="D4" s="20">
        <v>42097</v>
      </c>
      <c r="E4" s="21">
        <v>190000000</v>
      </c>
      <c r="F4" s="21">
        <v>353007020</v>
      </c>
      <c r="G4" s="21">
        <v>1518722794</v>
      </c>
      <c r="H4" s="21">
        <v>1328722794</v>
      </c>
      <c r="I4" s="32">
        <v>0</v>
      </c>
      <c r="J4" s="32" t="s">
        <v>164</v>
      </c>
    </row>
    <row r="5" spans="1:10" ht="18" x14ac:dyDescent="0.2">
      <c r="A5" s="33" t="s">
        <v>21</v>
      </c>
      <c r="B5" s="18">
        <v>143</v>
      </c>
      <c r="C5" s="18" t="s">
        <v>17</v>
      </c>
      <c r="D5" s="22">
        <v>41033</v>
      </c>
      <c r="E5" s="23">
        <v>225000000</v>
      </c>
      <c r="F5" s="23">
        <v>623279547</v>
      </c>
      <c r="G5" s="23">
        <v>1517935897</v>
      </c>
      <c r="H5" s="23">
        <v>1292935897</v>
      </c>
      <c r="I5" s="34">
        <v>0</v>
      </c>
      <c r="J5" s="34">
        <v>0</v>
      </c>
    </row>
    <row r="6" spans="1:10" ht="18" x14ac:dyDescent="0.2">
      <c r="A6" s="31" t="s">
        <v>23</v>
      </c>
      <c r="B6" s="17">
        <v>134</v>
      </c>
      <c r="C6" s="17" t="s">
        <v>17</v>
      </c>
      <c r="D6" s="20">
        <v>43147</v>
      </c>
      <c r="E6" s="21">
        <v>200000000</v>
      </c>
      <c r="F6" s="21">
        <v>700059566</v>
      </c>
      <c r="G6" s="21">
        <v>1348258224</v>
      </c>
      <c r="H6" s="21">
        <v>1148258224</v>
      </c>
      <c r="I6" s="32">
        <v>0</v>
      </c>
      <c r="J6" s="32">
        <v>0</v>
      </c>
    </row>
    <row r="7" spans="1:10" ht="18" x14ac:dyDescent="0.2">
      <c r="A7" s="33" t="s">
        <v>24</v>
      </c>
      <c r="B7" s="18">
        <v>128</v>
      </c>
      <c r="C7" s="18" t="s">
        <v>17</v>
      </c>
      <c r="D7" s="22">
        <v>43273</v>
      </c>
      <c r="E7" s="23">
        <v>170000000</v>
      </c>
      <c r="F7" s="23">
        <v>417719760</v>
      </c>
      <c r="G7" s="23">
        <v>1305772799</v>
      </c>
      <c r="H7" s="23">
        <v>1135772799</v>
      </c>
      <c r="I7" s="34">
        <v>0</v>
      </c>
      <c r="J7" s="34">
        <v>0</v>
      </c>
    </row>
    <row r="8" spans="1:10" ht="18" x14ac:dyDescent="0.2">
      <c r="A8" s="31" t="s">
        <v>25</v>
      </c>
      <c r="B8" s="17">
        <v>102</v>
      </c>
      <c r="C8" s="17" t="s">
        <v>26</v>
      </c>
      <c r="D8" s="20">
        <v>41600</v>
      </c>
      <c r="E8" s="21">
        <v>150000000</v>
      </c>
      <c r="F8" s="21">
        <v>400738009</v>
      </c>
      <c r="G8" s="21">
        <v>1272469910</v>
      </c>
      <c r="H8" s="21">
        <v>1122469910</v>
      </c>
      <c r="I8" s="32" t="s">
        <v>164</v>
      </c>
      <c r="J8" s="32">
        <v>0</v>
      </c>
    </row>
    <row r="9" spans="1:10" ht="18" x14ac:dyDescent="0.2">
      <c r="A9" s="31" t="s">
        <v>33</v>
      </c>
      <c r="B9" s="17">
        <v>91</v>
      </c>
      <c r="C9" s="17" t="s">
        <v>26</v>
      </c>
      <c r="D9" s="20">
        <v>42195</v>
      </c>
      <c r="E9" s="21">
        <v>74000000</v>
      </c>
      <c r="F9" s="21">
        <v>336045770</v>
      </c>
      <c r="G9" s="21">
        <v>1160336173</v>
      </c>
      <c r="H9" s="21">
        <v>1086336173</v>
      </c>
      <c r="I9" s="32" t="s">
        <v>164</v>
      </c>
      <c r="J9" s="32">
        <v>0</v>
      </c>
    </row>
    <row r="10" spans="1:10" ht="18" x14ac:dyDescent="0.2">
      <c r="A10" s="33" t="s">
        <v>22</v>
      </c>
      <c r="B10" s="18">
        <v>141</v>
      </c>
      <c r="C10" s="18" t="s">
        <v>17</v>
      </c>
      <c r="D10" s="22">
        <v>42125</v>
      </c>
      <c r="E10" s="23">
        <v>330600000</v>
      </c>
      <c r="F10" s="23">
        <v>459005868</v>
      </c>
      <c r="G10" s="23">
        <v>1403013963</v>
      </c>
      <c r="H10" s="23">
        <v>1072413963</v>
      </c>
      <c r="I10" s="34">
        <v>0</v>
      </c>
      <c r="J10" s="34">
        <v>0</v>
      </c>
    </row>
    <row r="11" spans="1:10" ht="18" x14ac:dyDescent="0.2">
      <c r="A11" s="31" t="s">
        <v>29</v>
      </c>
      <c r="B11" s="17">
        <v>118</v>
      </c>
      <c r="C11" s="17" t="s">
        <v>30</v>
      </c>
      <c r="D11" s="20">
        <v>43266</v>
      </c>
      <c r="E11" s="21">
        <v>200000000</v>
      </c>
      <c r="F11" s="21">
        <v>608581744</v>
      </c>
      <c r="G11" s="21">
        <v>1242520711</v>
      </c>
      <c r="H11" s="21">
        <v>1042520711</v>
      </c>
      <c r="I11" s="32">
        <v>0</v>
      </c>
      <c r="J11" s="32">
        <v>0</v>
      </c>
    </row>
    <row r="12" spans="1:10" ht="18" x14ac:dyDescent="0.2">
      <c r="A12" s="33" t="s">
        <v>32</v>
      </c>
      <c r="B12" s="18">
        <v>130</v>
      </c>
      <c r="C12" s="18" t="s">
        <v>17</v>
      </c>
      <c r="D12" s="22">
        <v>41397</v>
      </c>
      <c r="E12" s="23">
        <v>200000000</v>
      </c>
      <c r="F12" s="23">
        <v>408992272</v>
      </c>
      <c r="G12" s="23">
        <v>1215392272</v>
      </c>
      <c r="H12" s="23">
        <v>1015392272</v>
      </c>
      <c r="I12" s="34">
        <v>0</v>
      </c>
      <c r="J12" s="34">
        <v>0</v>
      </c>
    </row>
    <row r="13" spans="1:10" ht="18" x14ac:dyDescent="0.2">
      <c r="A13" s="31" t="s">
        <v>34</v>
      </c>
      <c r="B13" s="17">
        <v>143</v>
      </c>
      <c r="C13" s="17" t="s">
        <v>35</v>
      </c>
      <c r="D13" s="20">
        <v>43455</v>
      </c>
      <c r="E13" s="21">
        <v>160000000</v>
      </c>
      <c r="F13" s="21">
        <v>335061807</v>
      </c>
      <c r="G13" s="21">
        <v>1146894640</v>
      </c>
      <c r="H13" s="21">
        <v>986894640</v>
      </c>
      <c r="I13" s="32">
        <v>0</v>
      </c>
      <c r="J13" s="32">
        <v>0</v>
      </c>
    </row>
    <row r="14" spans="1:10" ht="18" x14ac:dyDescent="0.2">
      <c r="A14" s="33" t="s">
        <v>31</v>
      </c>
      <c r="B14" s="18">
        <v>136</v>
      </c>
      <c r="C14" s="18" t="s">
        <v>20</v>
      </c>
      <c r="D14" s="22">
        <v>42839</v>
      </c>
      <c r="E14" s="23">
        <v>250000000</v>
      </c>
      <c r="F14" s="23">
        <v>225764765</v>
      </c>
      <c r="G14" s="23">
        <v>1234846267</v>
      </c>
      <c r="H14" s="23">
        <v>984846267</v>
      </c>
      <c r="I14" s="34">
        <v>0</v>
      </c>
      <c r="J14" s="34" t="s">
        <v>164</v>
      </c>
    </row>
    <row r="15" spans="1:10" ht="18" x14ac:dyDescent="0.2">
      <c r="A15" s="31" t="s">
        <v>47</v>
      </c>
      <c r="B15" s="17">
        <v>89</v>
      </c>
      <c r="C15" s="17" t="s">
        <v>26</v>
      </c>
      <c r="D15" s="20">
        <v>42916</v>
      </c>
      <c r="E15" s="21">
        <v>75000000</v>
      </c>
      <c r="F15" s="21">
        <v>264624300</v>
      </c>
      <c r="G15" s="21">
        <v>1034727750</v>
      </c>
      <c r="H15" s="21">
        <v>959727750</v>
      </c>
      <c r="I15" s="32" t="s">
        <v>164</v>
      </c>
      <c r="J15" s="32">
        <v>0</v>
      </c>
    </row>
    <row r="16" spans="1:10" ht="18" x14ac:dyDescent="0.2">
      <c r="A16" s="33" t="s">
        <v>38</v>
      </c>
      <c r="B16" s="18">
        <v>123</v>
      </c>
      <c r="C16" s="18" t="s">
        <v>17</v>
      </c>
      <c r="D16" s="22">
        <v>43532</v>
      </c>
      <c r="E16" s="23">
        <v>175000000</v>
      </c>
      <c r="F16" s="23">
        <v>426525952</v>
      </c>
      <c r="G16" s="23">
        <v>1123061550</v>
      </c>
      <c r="H16" s="23">
        <v>948061550</v>
      </c>
      <c r="I16" s="34">
        <v>0</v>
      </c>
      <c r="J16" s="34">
        <v>0</v>
      </c>
    </row>
    <row r="17" spans="1:10" ht="18" x14ac:dyDescent="0.2">
      <c r="A17" s="31" t="s">
        <v>37</v>
      </c>
      <c r="B17" s="17">
        <v>154</v>
      </c>
      <c r="C17" s="17" t="s">
        <v>17</v>
      </c>
      <c r="D17" s="20">
        <v>40723</v>
      </c>
      <c r="E17" s="21">
        <v>195000000</v>
      </c>
      <c r="F17" s="21">
        <v>352390543</v>
      </c>
      <c r="G17" s="21">
        <v>1123790543</v>
      </c>
      <c r="H17" s="21">
        <v>928790543</v>
      </c>
      <c r="I17" s="32">
        <v>0</v>
      </c>
      <c r="J17" s="32">
        <v>0</v>
      </c>
    </row>
    <row r="18" spans="1:10" ht="18" x14ac:dyDescent="0.2">
      <c r="A18" s="33" t="s">
        <v>39</v>
      </c>
      <c r="B18" s="18">
        <v>143</v>
      </c>
      <c r="C18" s="18" t="s">
        <v>40</v>
      </c>
      <c r="D18" s="22">
        <v>41221</v>
      </c>
      <c r="E18" s="23">
        <v>200000000</v>
      </c>
      <c r="F18" s="23">
        <v>304360277</v>
      </c>
      <c r="G18" s="23">
        <v>1110526981</v>
      </c>
      <c r="H18" s="23">
        <v>910526981</v>
      </c>
      <c r="I18" s="34">
        <v>0</v>
      </c>
      <c r="J18" s="34">
        <v>0</v>
      </c>
    </row>
    <row r="19" spans="1:10" ht="18" x14ac:dyDescent="0.2">
      <c r="A19" s="31" t="s">
        <v>54</v>
      </c>
      <c r="B19" s="17">
        <v>98</v>
      </c>
      <c r="C19" s="17" t="s">
        <v>26</v>
      </c>
      <c r="D19" s="20">
        <v>41458</v>
      </c>
      <c r="E19" s="21">
        <v>76000000</v>
      </c>
      <c r="F19" s="21">
        <v>368065385</v>
      </c>
      <c r="G19" s="21">
        <v>975216835</v>
      </c>
      <c r="H19" s="21">
        <v>899216835</v>
      </c>
      <c r="I19" s="32" t="s">
        <v>164</v>
      </c>
      <c r="J19" s="32">
        <v>0</v>
      </c>
    </row>
    <row r="20" spans="1:10" ht="18" x14ac:dyDescent="0.2">
      <c r="A20" s="33" t="s">
        <v>41</v>
      </c>
      <c r="B20" s="18">
        <v>165</v>
      </c>
      <c r="C20" s="18" t="s">
        <v>17</v>
      </c>
      <c r="D20" s="22">
        <v>41817</v>
      </c>
      <c r="E20" s="23">
        <v>210000000</v>
      </c>
      <c r="F20" s="23">
        <v>245439076</v>
      </c>
      <c r="G20" s="23">
        <v>1104039076</v>
      </c>
      <c r="H20" s="23">
        <v>894039076</v>
      </c>
      <c r="I20" s="34">
        <v>0</v>
      </c>
      <c r="J20" s="34">
        <v>0</v>
      </c>
    </row>
    <row r="21" spans="1:10" ht="18" x14ac:dyDescent="0.2">
      <c r="A21" s="31" t="s">
        <v>36</v>
      </c>
      <c r="B21" s="17">
        <v>147</v>
      </c>
      <c r="C21" s="17" t="s">
        <v>17</v>
      </c>
      <c r="D21" s="20">
        <v>42496</v>
      </c>
      <c r="E21" s="21">
        <v>250000000</v>
      </c>
      <c r="F21" s="21">
        <v>408084349</v>
      </c>
      <c r="G21" s="21">
        <v>1140069413</v>
      </c>
      <c r="H21" s="21">
        <v>890069413</v>
      </c>
      <c r="I21" s="32">
        <v>0</v>
      </c>
      <c r="J21" s="32">
        <v>0</v>
      </c>
    </row>
    <row r="22" spans="1:10" ht="18" x14ac:dyDescent="0.2">
      <c r="A22" s="33" t="s">
        <v>55</v>
      </c>
      <c r="B22" s="18">
        <v>119</v>
      </c>
      <c r="C22" s="18" t="s">
        <v>56</v>
      </c>
      <c r="D22" s="22">
        <v>43089</v>
      </c>
      <c r="E22" s="23">
        <v>90000000</v>
      </c>
      <c r="F22" s="23">
        <v>404508916</v>
      </c>
      <c r="G22" s="23">
        <v>964496193</v>
      </c>
      <c r="H22" s="23">
        <v>874496193</v>
      </c>
      <c r="I22" s="34">
        <v>0</v>
      </c>
      <c r="J22" s="34">
        <v>0</v>
      </c>
    </row>
    <row r="23" spans="1:10" ht="18" x14ac:dyDescent="0.2">
      <c r="A23" s="31" t="s">
        <v>52</v>
      </c>
      <c r="B23" s="17">
        <v>108</v>
      </c>
      <c r="C23" s="17" t="s">
        <v>26</v>
      </c>
      <c r="D23" s="20">
        <v>42433</v>
      </c>
      <c r="E23" s="21">
        <v>150000000</v>
      </c>
      <c r="F23" s="21">
        <v>341268248</v>
      </c>
      <c r="G23" s="21">
        <v>1019429616</v>
      </c>
      <c r="H23" s="21">
        <v>869429616</v>
      </c>
      <c r="I23" s="32" t="s">
        <v>164</v>
      </c>
      <c r="J23" s="32">
        <v>0</v>
      </c>
    </row>
    <row r="24" spans="1:10" ht="18" x14ac:dyDescent="0.2">
      <c r="A24" s="33" t="s">
        <v>44</v>
      </c>
      <c r="B24" s="18">
        <v>103</v>
      </c>
      <c r="C24" s="18" t="s">
        <v>26</v>
      </c>
      <c r="D24" s="22">
        <v>40347</v>
      </c>
      <c r="E24" s="23">
        <v>200000000</v>
      </c>
      <c r="F24" s="23">
        <v>415004880</v>
      </c>
      <c r="G24" s="23">
        <v>1068879522</v>
      </c>
      <c r="H24" s="23">
        <v>868879522</v>
      </c>
      <c r="I24" s="34" t="s">
        <v>164</v>
      </c>
      <c r="J24" s="34">
        <v>0</v>
      </c>
    </row>
    <row r="25" spans="1:10" ht="18" x14ac:dyDescent="0.2">
      <c r="A25" s="31" t="s">
        <v>45</v>
      </c>
      <c r="B25" s="17">
        <v>133</v>
      </c>
      <c r="C25" s="17" t="s">
        <v>17</v>
      </c>
      <c r="D25" s="20">
        <v>42720</v>
      </c>
      <c r="E25" s="21">
        <v>200000000</v>
      </c>
      <c r="F25" s="21">
        <v>532177324</v>
      </c>
      <c r="G25" s="21">
        <v>1049102856</v>
      </c>
      <c r="H25" s="21">
        <v>849102856</v>
      </c>
      <c r="I25" s="32">
        <v>0</v>
      </c>
      <c r="J25" s="32">
        <v>0</v>
      </c>
    </row>
    <row r="26" spans="1:10" ht="18" x14ac:dyDescent="0.2">
      <c r="A26" s="31" t="s">
        <v>48</v>
      </c>
      <c r="B26" s="17">
        <v>99</v>
      </c>
      <c r="C26" s="17" t="s">
        <v>49</v>
      </c>
      <c r="D26" s="20">
        <v>40242</v>
      </c>
      <c r="E26" s="21">
        <v>200000000</v>
      </c>
      <c r="F26" s="21">
        <v>334191110</v>
      </c>
      <c r="G26" s="21">
        <v>1025491110</v>
      </c>
      <c r="H26" s="21">
        <v>825491110</v>
      </c>
      <c r="I26" s="32" t="s">
        <v>164</v>
      </c>
      <c r="J26" s="32">
        <v>0</v>
      </c>
    </row>
    <row r="27" spans="1:10" ht="18" x14ac:dyDescent="0.2">
      <c r="A27" s="33" t="s">
        <v>48</v>
      </c>
      <c r="B27" s="18">
        <v>108</v>
      </c>
      <c r="C27" s="18" t="s">
        <v>50</v>
      </c>
      <c r="D27" s="22">
        <v>40242</v>
      </c>
      <c r="E27" s="23">
        <v>200000000</v>
      </c>
      <c r="F27" s="23">
        <v>334191110</v>
      </c>
      <c r="G27" s="23">
        <v>1025491110</v>
      </c>
      <c r="H27" s="23">
        <v>825491110</v>
      </c>
      <c r="I27" s="34" t="s">
        <v>164</v>
      </c>
      <c r="J27" s="34">
        <v>0</v>
      </c>
    </row>
    <row r="28" spans="1:10" ht="18" x14ac:dyDescent="0.2">
      <c r="A28" s="31" t="s">
        <v>51</v>
      </c>
      <c r="B28" s="17">
        <v>97</v>
      </c>
      <c r="C28" s="17" t="s">
        <v>26</v>
      </c>
      <c r="D28" s="20">
        <v>42538</v>
      </c>
      <c r="E28" s="21">
        <v>200000000</v>
      </c>
      <c r="F28" s="21">
        <v>486295561</v>
      </c>
      <c r="G28" s="21">
        <v>1021215193</v>
      </c>
      <c r="H28" s="21">
        <v>821215193</v>
      </c>
      <c r="I28" s="32" t="s">
        <v>164</v>
      </c>
      <c r="J28" s="32">
        <v>0</v>
      </c>
    </row>
    <row r="29" spans="1:10" ht="18" x14ac:dyDescent="0.2">
      <c r="A29" s="33" t="s">
        <v>64</v>
      </c>
      <c r="B29" s="18">
        <v>87</v>
      </c>
      <c r="C29" s="18" t="s">
        <v>26</v>
      </c>
      <c r="D29" s="22">
        <v>42559</v>
      </c>
      <c r="E29" s="23">
        <v>75000000</v>
      </c>
      <c r="F29" s="23">
        <v>368384330</v>
      </c>
      <c r="G29" s="23">
        <v>886750534</v>
      </c>
      <c r="H29" s="23">
        <v>811750534</v>
      </c>
      <c r="I29" s="34" t="s">
        <v>164</v>
      </c>
      <c r="J29" s="34">
        <v>0</v>
      </c>
    </row>
    <row r="30" spans="1:10" ht="18" x14ac:dyDescent="0.2">
      <c r="A30" s="31" t="s">
        <v>42</v>
      </c>
      <c r="B30" s="17">
        <v>164</v>
      </c>
      <c r="C30" s="17" t="s">
        <v>43</v>
      </c>
      <c r="D30" s="20">
        <v>41110</v>
      </c>
      <c r="E30" s="21">
        <v>275000000</v>
      </c>
      <c r="F30" s="21">
        <v>448139099</v>
      </c>
      <c r="G30" s="21">
        <v>1084439099</v>
      </c>
      <c r="H30" s="21">
        <v>809439099</v>
      </c>
      <c r="I30" s="32">
        <v>0</v>
      </c>
      <c r="J30" s="32" t="s">
        <v>164</v>
      </c>
    </row>
    <row r="31" spans="1:10" ht="18" x14ac:dyDescent="0.2">
      <c r="A31" s="33" t="s">
        <v>57</v>
      </c>
      <c r="B31" s="18">
        <v>106</v>
      </c>
      <c r="C31" s="18" t="s">
        <v>58</v>
      </c>
      <c r="D31" s="22">
        <v>42475</v>
      </c>
      <c r="E31" s="23">
        <v>175000000</v>
      </c>
      <c r="F31" s="23">
        <v>364001123</v>
      </c>
      <c r="G31" s="23">
        <v>962854547</v>
      </c>
      <c r="H31" s="23">
        <v>787854547</v>
      </c>
      <c r="I31" s="34" t="s">
        <v>164</v>
      </c>
      <c r="J31" s="34">
        <v>0</v>
      </c>
    </row>
    <row r="32" spans="1:10" ht="18" x14ac:dyDescent="0.2">
      <c r="A32" s="31" t="s">
        <v>66</v>
      </c>
      <c r="B32" s="17">
        <v>88</v>
      </c>
      <c r="C32" s="17" t="s">
        <v>26</v>
      </c>
      <c r="D32" s="20">
        <v>41103</v>
      </c>
      <c r="E32" s="21">
        <v>95000000</v>
      </c>
      <c r="F32" s="21">
        <v>161321843</v>
      </c>
      <c r="G32" s="21">
        <v>879765137</v>
      </c>
      <c r="H32" s="21">
        <v>784765137</v>
      </c>
      <c r="I32" s="32" t="s">
        <v>164</v>
      </c>
      <c r="J32" s="32">
        <v>0</v>
      </c>
    </row>
    <row r="33" spans="1:10" ht="18" x14ac:dyDescent="0.2">
      <c r="A33" s="33" t="s">
        <v>53</v>
      </c>
      <c r="B33" s="18">
        <v>169</v>
      </c>
      <c r="C33" s="18" t="s">
        <v>50</v>
      </c>
      <c r="D33" s="22">
        <v>41257</v>
      </c>
      <c r="E33" s="23">
        <v>250000000</v>
      </c>
      <c r="F33" s="23">
        <v>303003568</v>
      </c>
      <c r="G33" s="23">
        <v>1017003568</v>
      </c>
      <c r="H33" s="23">
        <v>767003568</v>
      </c>
      <c r="I33" s="34" t="s">
        <v>164</v>
      </c>
      <c r="J33" s="34">
        <v>0</v>
      </c>
    </row>
    <row r="34" spans="1:10" ht="18" x14ac:dyDescent="0.2">
      <c r="A34" s="31" t="s">
        <v>77</v>
      </c>
      <c r="B34" s="17">
        <v>108</v>
      </c>
      <c r="C34" s="17" t="s">
        <v>56</v>
      </c>
      <c r="D34" s="20">
        <v>42412</v>
      </c>
      <c r="E34" s="21">
        <v>58000000</v>
      </c>
      <c r="F34" s="21">
        <v>363070709</v>
      </c>
      <c r="G34" s="21">
        <v>801025593</v>
      </c>
      <c r="H34" s="21">
        <v>743025593</v>
      </c>
      <c r="I34" s="32">
        <v>0</v>
      </c>
      <c r="J34" s="32">
        <v>0</v>
      </c>
    </row>
    <row r="35" spans="1:10" ht="18" x14ac:dyDescent="0.2">
      <c r="A35" s="33" t="s">
        <v>71</v>
      </c>
      <c r="B35" s="18">
        <v>112</v>
      </c>
      <c r="C35" s="18" t="s">
        <v>72</v>
      </c>
      <c r="D35" s="22">
        <v>43378</v>
      </c>
      <c r="E35" s="23">
        <v>116000000</v>
      </c>
      <c r="F35" s="23">
        <v>213511408</v>
      </c>
      <c r="G35" s="23">
        <v>853628605</v>
      </c>
      <c r="H35" s="23">
        <v>737628605</v>
      </c>
      <c r="I35" s="34">
        <v>0</v>
      </c>
      <c r="J35" s="34" t="s">
        <v>164</v>
      </c>
    </row>
    <row r="36" spans="1:10" ht="18" x14ac:dyDescent="0.2">
      <c r="A36" s="31" t="s">
        <v>69</v>
      </c>
      <c r="B36" s="17">
        <v>146</v>
      </c>
      <c r="C36" s="17" t="s">
        <v>17</v>
      </c>
      <c r="D36" s="20">
        <v>41600</v>
      </c>
      <c r="E36" s="21">
        <v>130000000</v>
      </c>
      <c r="F36" s="21">
        <v>424668047</v>
      </c>
      <c r="G36" s="21">
        <v>864868047</v>
      </c>
      <c r="H36" s="21">
        <v>734868047</v>
      </c>
      <c r="I36" s="32">
        <v>0</v>
      </c>
      <c r="J36" s="32">
        <v>0</v>
      </c>
    </row>
    <row r="37" spans="1:10" ht="18" x14ac:dyDescent="0.2">
      <c r="A37" s="33" t="s">
        <v>59</v>
      </c>
      <c r="B37" s="18">
        <v>161</v>
      </c>
      <c r="C37" s="18" t="s">
        <v>60</v>
      </c>
      <c r="D37" s="22">
        <v>41621</v>
      </c>
      <c r="E37" s="23">
        <v>250000000</v>
      </c>
      <c r="F37" s="23">
        <v>258366855</v>
      </c>
      <c r="G37" s="23">
        <v>960366855</v>
      </c>
      <c r="H37" s="23">
        <v>710366855</v>
      </c>
      <c r="I37" s="34" t="s">
        <v>164</v>
      </c>
      <c r="J37" s="34">
        <v>0</v>
      </c>
    </row>
    <row r="38" spans="1:10" ht="18" x14ac:dyDescent="0.2">
      <c r="A38" s="31" t="s">
        <v>65</v>
      </c>
      <c r="B38" s="17">
        <v>133</v>
      </c>
      <c r="C38" s="17" t="s">
        <v>17</v>
      </c>
      <c r="D38" s="20">
        <v>42923</v>
      </c>
      <c r="E38" s="21">
        <v>175000000</v>
      </c>
      <c r="F38" s="21">
        <v>334201140</v>
      </c>
      <c r="G38" s="21">
        <v>880166350</v>
      </c>
      <c r="H38" s="21">
        <v>705166350</v>
      </c>
      <c r="I38" s="32">
        <v>0</v>
      </c>
      <c r="J38" s="32">
        <v>0</v>
      </c>
    </row>
    <row r="39" spans="1:10" ht="18" x14ac:dyDescent="0.2">
      <c r="A39" s="33" t="s">
        <v>61</v>
      </c>
      <c r="B39" s="18">
        <v>144</v>
      </c>
      <c r="C39" s="18" t="s">
        <v>60</v>
      </c>
      <c r="D39" s="22">
        <v>41990</v>
      </c>
      <c r="E39" s="23">
        <v>250000000</v>
      </c>
      <c r="F39" s="23">
        <v>255119788</v>
      </c>
      <c r="G39" s="23">
        <v>945577621</v>
      </c>
      <c r="H39" s="23">
        <v>695577621</v>
      </c>
      <c r="I39" s="34" t="s">
        <v>164</v>
      </c>
      <c r="J39" s="34">
        <v>0</v>
      </c>
    </row>
    <row r="40" spans="1:10" ht="18" x14ac:dyDescent="0.2">
      <c r="A40" s="31" t="s">
        <v>70</v>
      </c>
      <c r="B40" s="17">
        <v>95</v>
      </c>
      <c r="C40" s="17" t="s">
        <v>26</v>
      </c>
      <c r="D40" s="20">
        <v>42174</v>
      </c>
      <c r="E40" s="21">
        <v>175000000</v>
      </c>
      <c r="F40" s="21">
        <v>356461711</v>
      </c>
      <c r="G40" s="21">
        <v>854235992</v>
      </c>
      <c r="H40" s="21">
        <v>679235992</v>
      </c>
      <c r="I40" s="32" t="s">
        <v>164</v>
      </c>
      <c r="J40" s="32">
        <v>0</v>
      </c>
    </row>
    <row r="41" spans="1:10" ht="18" x14ac:dyDescent="0.2">
      <c r="A41" s="33" t="s">
        <v>81</v>
      </c>
      <c r="B41" s="18">
        <v>119</v>
      </c>
      <c r="C41" s="18" t="s">
        <v>56</v>
      </c>
      <c r="D41" s="22">
        <v>43238</v>
      </c>
      <c r="E41" s="23">
        <v>110000000</v>
      </c>
      <c r="F41" s="23">
        <v>324591735</v>
      </c>
      <c r="G41" s="23">
        <v>786680557</v>
      </c>
      <c r="H41" s="23">
        <v>676680557</v>
      </c>
      <c r="I41" s="34">
        <v>0</v>
      </c>
      <c r="J41" s="34">
        <v>0</v>
      </c>
    </row>
    <row r="42" spans="1:10" ht="18" x14ac:dyDescent="0.2">
      <c r="A42" s="31" t="s">
        <v>74</v>
      </c>
      <c r="B42" s="17">
        <v>148</v>
      </c>
      <c r="C42" s="17" t="s">
        <v>17</v>
      </c>
      <c r="D42" s="20">
        <v>40375</v>
      </c>
      <c r="E42" s="21">
        <v>160000000</v>
      </c>
      <c r="F42" s="21">
        <v>292576195</v>
      </c>
      <c r="G42" s="21">
        <v>835524642</v>
      </c>
      <c r="H42" s="21">
        <v>675524642</v>
      </c>
      <c r="I42" s="32">
        <v>0</v>
      </c>
      <c r="J42" s="32">
        <v>0</v>
      </c>
    </row>
    <row r="43" spans="1:10" ht="18" x14ac:dyDescent="0.2">
      <c r="A43" s="33" t="s">
        <v>75</v>
      </c>
      <c r="B43" s="18">
        <v>141</v>
      </c>
      <c r="C43" s="18" t="s">
        <v>35</v>
      </c>
      <c r="D43" s="22">
        <v>42888</v>
      </c>
      <c r="E43" s="23">
        <v>150000000</v>
      </c>
      <c r="F43" s="23">
        <v>412563408</v>
      </c>
      <c r="G43" s="23">
        <v>821133378</v>
      </c>
      <c r="H43" s="23">
        <v>671133378</v>
      </c>
      <c r="I43" s="34">
        <v>0</v>
      </c>
      <c r="J43" s="34">
        <v>0</v>
      </c>
    </row>
    <row r="44" spans="1:10" ht="18" x14ac:dyDescent="0.2">
      <c r="A44" s="31" t="s">
        <v>73</v>
      </c>
      <c r="B44" s="17">
        <v>130</v>
      </c>
      <c r="C44" s="17" t="s">
        <v>56</v>
      </c>
      <c r="D44" s="20">
        <v>43042</v>
      </c>
      <c r="E44" s="21">
        <v>180000000</v>
      </c>
      <c r="F44" s="21">
        <v>315058289</v>
      </c>
      <c r="G44" s="21">
        <v>846980024</v>
      </c>
      <c r="H44" s="21">
        <v>666980024</v>
      </c>
      <c r="I44" s="32">
        <v>0</v>
      </c>
      <c r="J44" s="32">
        <v>0</v>
      </c>
    </row>
    <row r="45" spans="1:10" ht="18" x14ac:dyDescent="0.2">
      <c r="A45" s="31" t="s">
        <v>83</v>
      </c>
      <c r="B45" s="17">
        <v>123</v>
      </c>
      <c r="C45" s="17" t="s">
        <v>17</v>
      </c>
      <c r="D45" s="20">
        <v>41964</v>
      </c>
      <c r="E45" s="21">
        <v>125000000</v>
      </c>
      <c r="F45" s="21">
        <v>337135885</v>
      </c>
      <c r="G45" s="21">
        <v>766575131</v>
      </c>
      <c r="H45" s="21">
        <v>641575131</v>
      </c>
      <c r="I45" s="32">
        <v>0</v>
      </c>
      <c r="J45" s="32">
        <v>0</v>
      </c>
    </row>
    <row r="46" spans="1:10" ht="18" x14ac:dyDescent="0.2">
      <c r="A46" s="33" t="s">
        <v>96</v>
      </c>
      <c r="B46" s="18">
        <v>124</v>
      </c>
      <c r="C46" s="18" t="s">
        <v>97</v>
      </c>
      <c r="D46" s="22">
        <v>40359</v>
      </c>
      <c r="E46" s="23">
        <v>68000000</v>
      </c>
      <c r="F46" s="23">
        <v>300531751</v>
      </c>
      <c r="G46" s="23">
        <v>706102828</v>
      </c>
      <c r="H46" s="23">
        <v>638102828</v>
      </c>
      <c r="I46" s="34" t="s">
        <v>164</v>
      </c>
      <c r="J46" s="34">
        <v>0</v>
      </c>
    </row>
    <row r="47" spans="1:10" ht="18" x14ac:dyDescent="0.2">
      <c r="A47" s="31" t="s">
        <v>46</v>
      </c>
      <c r="B47" s="17">
        <v>136</v>
      </c>
      <c r="C47" s="17" t="s">
        <v>35</v>
      </c>
      <c r="D47" s="20">
        <v>40683</v>
      </c>
      <c r="E47" s="21">
        <v>410600000</v>
      </c>
      <c r="F47" s="21">
        <v>241063875</v>
      </c>
      <c r="G47" s="21">
        <v>1045663875</v>
      </c>
      <c r="H47" s="21">
        <v>635063875</v>
      </c>
      <c r="I47" s="32">
        <v>0</v>
      </c>
      <c r="J47" s="32">
        <v>0</v>
      </c>
    </row>
    <row r="48" spans="1:10" ht="18" x14ac:dyDescent="0.2">
      <c r="A48" s="33" t="s">
        <v>78</v>
      </c>
      <c r="B48" s="18">
        <v>105</v>
      </c>
      <c r="C48" s="18" t="s">
        <v>26</v>
      </c>
      <c r="D48" s="22">
        <v>43061</v>
      </c>
      <c r="E48" s="23">
        <v>175000000</v>
      </c>
      <c r="F48" s="23">
        <v>209726015</v>
      </c>
      <c r="G48" s="23">
        <v>798008101</v>
      </c>
      <c r="H48" s="23">
        <v>623008101</v>
      </c>
      <c r="I48" s="34" t="s">
        <v>164</v>
      </c>
      <c r="J48" s="34">
        <v>0</v>
      </c>
    </row>
    <row r="49" spans="1:10" ht="18" x14ac:dyDescent="0.2">
      <c r="A49" s="31" t="s">
        <v>78</v>
      </c>
      <c r="B49" s="17">
        <v>98</v>
      </c>
      <c r="C49" s="17" t="s">
        <v>79</v>
      </c>
      <c r="D49" s="20">
        <v>43061</v>
      </c>
      <c r="E49" s="21">
        <v>175000000</v>
      </c>
      <c r="F49" s="21">
        <v>209726015</v>
      </c>
      <c r="G49" s="21">
        <v>798008101</v>
      </c>
      <c r="H49" s="21">
        <v>623008101</v>
      </c>
      <c r="I49" s="32" t="s">
        <v>164</v>
      </c>
      <c r="J49" s="32">
        <v>0</v>
      </c>
    </row>
    <row r="50" spans="1:10" ht="18" x14ac:dyDescent="0.2">
      <c r="A50" s="33" t="s">
        <v>76</v>
      </c>
      <c r="B50" s="18">
        <v>132</v>
      </c>
      <c r="C50" s="18" t="s">
        <v>50</v>
      </c>
      <c r="D50" s="22">
        <v>42692</v>
      </c>
      <c r="E50" s="23">
        <v>180000000</v>
      </c>
      <c r="F50" s="23">
        <v>234037575</v>
      </c>
      <c r="G50" s="23">
        <v>802402853</v>
      </c>
      <c r="H50" s="23">
        <v>622402853</v>
      </c>
      <c r="I50" s="34" t="s">
        <v>164</v>
      </c>
      <c r="J50" s="34">
        <v>0</v>
      </c>
    </row>
    <row r="51" spans="1:10" ht="18" x14ac:dyDescent="0.2">
      <c r="A51" s="31" t="s">
        <v>68</v>
      </c>
      <c r="B51" s="17">
        <v>151</v>
      </c>
      <c r="C51" s="17" t="s">
        <v>35</v>
      </c>
      <c r="D51" s="20">
        <v>42454</v>
      </c>
      <c r="E51" s="21">
        <v>250000000</v>
      </c>
      <c r="F51" s="21">
        <v>330360194</v>
      </c>
      <c r="G51" s="21">
        <v>867500281</v>
      </c>
      <c r="H51" s="21">
        <v>617500281</v>
      </c>
      <c r="I51" s="32">
        <v>0</v>
      </c>
      <c r="J51" s="32">
        <v>0</v>
      </c>
    </row>
    <row r="52" spans="1:10" ht="18" x14ac:dyDescent="0.2">
      <c r="A52" s="33" t="s">
        <v>89</v>
      </c>
      <c r="B52" s="18">
        <v>93</v>
      </c>
      <c r="C52" s="18" t="s">
        <v>26</v>
      </c>
      <c r="D52" s="22">
        <v>41068</v>
      </c>
      <c r="E52" s="23">
        <v>145000000</v>
      </c>
      <c r="F52" s="23">
        <v>216391482</v>
      </c>
      <c r="G52" s="23">
        <v>746921271</v>
      </c>
      <c r="H52" s="23">
        <v>601921271</v>
      </c>
      <c r="I52" s="34" t="s">
        <v>164</v>
      </c>
      <c r="J52" s="34">
        <v>0</v>
      </c>
    </row>
    <row r="53" spans="1:10" ht="18" x14ac:dyDescent="0.2">
      <c r="A53" s="31" t="s">
        <v>82</v>
      </c>
      <c r="B53" s="17">
        <v>121</v>
      </c>
      <c r="C53" s="17" t="s">
        <v>56</v>
      </c>
      <c r="D53" s="20">
        <v>41852</v>
      </c>
      <c r="E53" s="21">
        <v>170000000</v>
      </c>
      <c r="F53" s="21">
        <v>333172112</v>
      </c>
      <c r="G53" s="21">
        <v>770867516</v>
      </c>
      <c r="H53" s="21">
        <v>600867516</v>
      </c>
      <c r="I53" s="32">
        <v>0</v>
      </c>
      <c r="J53" s="32">
        <v>0</v>
      </c>
    </row>
    <row r="54" spans="1:10" ht="18" x14ac:dyDescent="0.2">
      <c r="A54" s="33" t="s">
        <v>102</v>
      </c>
      <c r="B54" s="18">
        <v>142</v>
      </c>
      <c r="C54" s="18" t="s">
        <v>17</v>
      </c>
      <c r="D54" s="22">
        <v>40991</v>
      </c>
      <c r="E54" s="23">
        <v>80000000</v>
      </c>
      <c r="F54" s="23">
        <v>408010692</v>
      </c>
      <c r="G54" s="23">
        <v>677923379</v>
      </c>
      <c r="H54" s="23">
        <v>597923379</v>
      </c>
      <c r="I54" s="34">
        <v>0</v>
      </c>
      <c r="J54" s="34">
        <v>0</v>
      </c>
    </row>
    <row r="55" spans="1:10" ht="18" x14ac:dyDescent="0.2">
      <c r="A55" s="31" t="s">
        <v>87</v>
      </c>
      <c r="B55" s="17">
        <v>93</v>
      </c>
      <c r="C55" s="17" t="s">
        <v>26</v>
      </c>
      <c r="D55" s="20">
        <v>40319</v>
      </c>
      <c r="E55" s="21">
        <v>165000000</v>
      </c>
      <c r="F55" s="21">
        <v>238736787</v>
      </c>
      <c r="G55" s="21">
        <v>756244673</v>
      </c>
      <c r="H55" s="21">
        <v>591244673</v>
      </c>
      <c r="I55" s="32" t="s">
        <v>164</v>
      </c>
      <c r="J55" s="32">
        <v>0</v>
      </c>
    </row>
    <row r="56" spans="1:10" ht="18" x14ac:dyDescent="0.2">
      <c r="A56" s="31" t="s">
        <v>67</v>
      </c>
      <c r="B56" s="17">
        <v>148</v>
      </c>
      <c r="C56" s="17" t="s">
        <v>40</v>
      </c>
      <c r="D56" s="20">
        <v>42314</v>
      </c>
      <c r="E56" s="21">
        <v>300000000</v>
      </c>
      <c r="F56" s="21">
        <v>200074175</v>
      </c>
      <c r="G56" s="21">
        <v>879620923</v>
      </c>
      <c r="H56" s="21">
        <v>579620923</v>
      </c>
      <c r="I56" s="32">
        <v>0</v>
      </c>
      <c r="J56" s="32">
        <v>0</v>
      </c>
    </row>
    <row r="57" spans="1:10" ht="18" x14ac:dyDescent="0.2">
      <c r="A57" s="33" t="s">
        <v>84</v>
      </c>
      <c r="B57" s="18">
        <v>97</v>
      </c>
      <c r="C57" s="18" t="s">
        <v>85</v>
      </c>
      <c r="D57" s="22">
        <v>41789</v>
      </c>
      <c r="E57" s="23">
        <v>180000000</v>
      </c>
      <c r="F57" s="23">
        <v>241407328</v>
      </c>
      <c r="G57" s="23">
        <v>758536735</v>
      </c>
      <c r="H57" s="23">
        <v>578536735</v>
      </c>
      <c r="I57" s="34">
        <v>0</v>
      </c>
      <c r="J57" s="34">
        <v>0</v>
      </c>
    </row>
    <row r="58" spans="1:10" ht="18" x14ac:dyDescent="0.2">
      <c r="A58" s="31" t="s">
        <v>90</v>
      </c>
      <c r="B58" s="17">
        <v>123</v>
      </c>
      <c r="C58" s="17" t="s">
        <v>35</v>
      </c>
      <c r="D58" s="20">
        <v>42587</v>
      </c>
      <c r="E58" s="21">
        <v>175000000</v>
      </c>
      <c r="F58" s="21">
        <v>325100054</v>
      </c>
      <c r="G58" s="21">
        <v>746059887</v>
      </c>
      <c r="H58" s="21">
        <v>571059887</v>
      </c>
      <c r="I58" s="32">
        <v>0</v>
      </c>
      <c r="J58" s="32">
        <v>0</v>
      </c>
    </row>
    <row r="59" spans="1:10" ht="18" x14ac:dyDescent="0.2">
      <c r="A59" s="31" t="s">
        <v>80</v>
      </c>
      <c r="B59" s="17">
        <v>129</v>
      </c>
      <c r="C59" s="17" t="s">
        <v>35</v>
      </c>
      <c r="D59" s="20">
        <v>42881</v>
      </c>
      <c r="E59" s="21">
        <v>230000000</v>
      </c>
      <c r="F59" s="21">
        <v>172558876</v>
      </c>
      <c r="G59" s="21">
        <v>788241137</v>
      </c>
      <c r="H59" s="21">
        <v>558241137</v>
      </c>
      <c r="I59" s="32">
        <v>0</v>
      </c>
      <c r="J59" s="32">
        <v>0</v>
      </c>
    </row>
    <row r="60" spans="1:10" ht="18" x14ac:dyDescent="0.2">
      <c r="A60" s="33" t="s">
        <v>88</v>
      </c>
      <c r="B60" s="18">
        <v>132</v>
      </c>
      <c r="C60" s="18" t="s">
        <v>17</v>
      </c>
      <c r="D60" s="22">
        <v>41782</v>
      </c>
      <c r="E60" s="23">
        <v>200000000</v>
      </c>
      <c r="F60" s="23">
        <v>233921534</v>
      </c>
      <c r="G60" s="23">
        <v>747862775</v>
      </c>
      <c r="H60" s="23">
        <v>547862775</v>
      </c>
      <c r="I60" s="34">
        <v>0</v>
      </c>
      <c r="J60" s="34">
        <v>0</v>
      </c>
    </row>
    <row r="61" spans="1:10" ht="18" x14ac:dyDescent="0.2">
      <c r="A61" s="31" t="s">
        <v>109</v>
      </c>
      <c r="B61" s="17">
        <v>144</v>
      </c>
      <c r="C61" s="17" t="s">
        <v>106</v>
      </c>
      <c r="D61" s="20">
        <v>42279</v>
      </c>
      <c r="E61" s="21">
        <v>108000000</v>
      </c>
      <c r="F61" s="21">
        <v>228433663</v>
      </c>
      <c r="G61" s="21">
        <v>655271443</v>
      </c>
      <c r="H61" s="21">
        <v>547271443</v>
      </c>
      <c r="I61" s="32" t="s">
        <v>164</v>
      </c>
      <c r="J61" s="32">
        <v>0</v>
      </c>
    </row>
    <row r="62" spans="1:10" ht="18" x14ac:dyDescent="0.2">
      <c r="A62" s="33" t="s">
        <v>92</v>
      </c>
      <c r="B62" s="18">
        <v>136</v>
      </c>
      <c r="C62" s="18" t="s">
        <v>17</v>
      </c>
      <c r="D62" s="22">
        <v>41733</v>
      </c>
      <c r="E62" s="23">
        <v>170000000</v>
      </c>
      <c r="F62" s="23">
        <v>259746958</v>
      </c>
      <c r="G62" s="23">
        <v>714401889</v>
      </c>
      <c r="H62" s="23">
        <v>544401889</v>
      </c>
      <c r="I62" s="34">
        <v>0</v>
      </c>
      <c r="J62" s="34">
        <v>0</v>
      </c>
    </row>
    <row r="63" spans="1:10" ht="18" x14ac:dyDescent="0.2">
      <c r="A63" s="31" t="s">
        <v>91</v>
      </c>
      <c r="B63" s="17">
        <v>104</v>
      </c>
      <c r="C63" s="17" t="s">
        <v>26</v>
      </c>
      <c r="D63" s="20">
        <v>41446</v>
      </c>
      <c r="E63" s="21">
        <v>200000000</v>
      </c>
      <c r="F63" s="21">
        <v>268488329</v>
      </c>
      <c r="G63" s="21">
        <v>743588329</v>
      </c>
      <c r="H63" s="21">
        <v>543588329</v>
      </c>
      <c r="I63" s="32" t="s">
        <v>164</v>
      </c>
      <c r="J63" s="32">
        <v>0</v>
      </c>
    </row>
    <row r="64" spans="1:10" ht="18" x14ac:dyDescent="0.2">
      <c r="A64" s="33" t="s">
        <v>93</v>
      </c>
      <c r="B64" s="18">
        <v>130</v>
      </c>
      <c r="C64" s="18" t="s">
        <v>94</v>
      </c>
      <c r="D64" s="22">
        <v>41831</v>
      </c>
      <c r="E64" s="23">
        <v>170000000</v>
      </c>
      <c r="F64" s="23">
        <v>208545589</v>
      </c>
      <c r="G64" s="23">
        <v>710644566</v>
      </c>
      <c r="H64" s="23">
        <v>540644566</v>
      </c>
      <c r="I64" s="34">
        <v>0</v>
      </c>
      <c r="J64" s="34">
        <v>0</v>
      </c>
    </row>
    <row r="65" spans="1:10" ht="18" x14ac:dyDescent="0.2">
      <c r="A65" s="31" t="s">
        <v>86</v>
      </c>
      <c r="B65" s="17">
        <v>136</v>
      </c>
      <c r="C65" s="17" t="s">
        <v>17</v>
      </c>
      <c r="D65" s="20">
        <v>41093</v>
      </c>
      <c r="E65" s="21">
        <v>220000000</v>
      </c>
      <c r="F65" s="21">
        <v>262030663</v>
      </c>
      <c r="G65" s="21">
        <v>757890267</v>
      </c>
      <c r="H65" s="21">
        <v>537890267</v>
      </c>
      <c r="I65" s="32">
        <v>0</v>
      </c>
      <c r="J65" s="32">
        <v>0</v>
      </c>
    </row>
    <row r="66" spans="1:10" ht="18" x14ac:dyDescent="0.2">
      <c r="A66" s="31" t="s">
        <v>107</v>
      </c>
      <c r="B66" s="17">
        <v>90</v>
      </c>
      <c r="C66" s="17" t="s">
        <v>30</v>
      </c>
      <c r="D66" s="20">
        <v>40689</v>
      </c>
      <c r="E66" s="21">
        <v>150000000</v>
      </c>
      <c r="F66" s="21">
        <v>165249063</v>
      </c>
      <c r="G66" s="21">
        <v>664837547</v>
      </c>
      <c r="H66" s="21">
        <v>514837547</v>
      </c>
      <c r="I66" s="32">
        <v>0</v>
      </c>
      <c r="J66" s="32">
        <v>0</v>
      </c>
    </row>
    <row r="67" spans="1:10" ht="18" x14ac:dyDescent="0.2">
      <c r="A67" s="33" t="s">
        <v>103</v>
      </c>
      <c r="B67" s="18">
        <v>115</v>
      </c>
      <c r="C67" s="18" t="s">
        <v>35</v>
      </c>
      <c r="D67" s="22">
        <v>42678</v>
      </c>
      <c r="E67" s="23">
        <v>165000000</v>
      </c>
      <c r="F67" s="23">
        <v>232641920</v>
      </c>
      <c r="G67" s="23">
        <v>676404566</v>
      </c>
      <c r="H67" s="23">
        <v>511404566</v>
      </c>
      <c r="I67" s="34">
        <v>0</v>
      </c>
      <c r="J67" s="34">
        <v>0</v>
      </c>
    </row>
    <row r="68" spans="1:10" ht="18" x14ac:dyDescent="0.2">
      <c r="A68" s="31" t="s">
        <v>95</v>
      </c>
      <c r="B68" s="17">
        <v>142</v>
      </c>
      <c r="C68" s="17" t="s">
        <v>17</v>
      </c>
      <c r="D68" s="20">
        <v>41761</v>
      </c>
      <c r="E68" s="21">
        <v>200000000</v>
      </c>
      <c r="F68" s="21">
        <v>202853933</v>
      </c>
      <c r="G68" s="21">
        <v>708996336</v>
      </c>
      <c r="H68" s="21">
        <v>508996336</v>
      </c>
      <c r="I68" s="32">
        <v>0</v>
      </c>
      <c r="J68" s="32">
        <v>0</v>
      </c>
    </row>
    <row r="69" spans="1:10" ht="18" x14ac:dyDescent="0.2">
      <c r="A69" s="33" t="s">
        <v>118</v>
      </c>
      <c r="B69" s="18">
        <v>130</v>
      </c>
      <c r="C69" s="18" t="s">
        <v>20</v>
      </c>
      <c r="D69" s="22">
        <v>40662</v>
      </c>
      <c r="E69" s="23">
        <v>125000000</v>
      </c>
      <c r="F69" s="23">
        <v>210031325</v>
      </c>
      <c r="G69" s="23">
        <v>630163454</v>
      </c>
      <c r="H69" s="23">
        <v>505163454</v>
      </c>
      <c r="I69" s="34">
        <v>0</v>
      </c>
      <c r="J69" s="34" t="s">
        <v>164</v>
      </c>
    </row>
    <row r="70" spans="1:10" ht="18" x14ac:dyDescent="0.2">
      <c r="A70" s="31" t="s">
        <v>105</v>
      </c>
      <c r="B70" s="17">
        <v>169</v>
      </c>
      <c r="C70" s="17" t="s">
        <v>106</v>
      </c>
      <c r="D70" s="20">
        <v>41948</v>
      </c>
      <c r="E70" s="21">
        <v>165000000</v>
      </c>
      <c r="F70" s="21">
        <v>188017894</v>
      </c>
      <c r="G70" s="21">
        <v>666379375</v>
      </c>
      <c r="H70" s="21">
        <v>501379375</v>
      </c>
      <c r="I70" s="32" t="s">
        <v>164</v>
      </c>
      <c r="J70" s="32">
        <v>0</v>
      </c>
    </row>
    <row r="71" spans="1:10" ht="18" x14ac:dyDescent="0.2">
      <c r="A71" s="33" t="s">
        <v>121</v>
      </c>
      <c r="B71" s="18">
        <v>127</v>
      </c>
      <c r="C71" s="18" t="s">
        <v>97</v>
      </c>
      <c r="D71" s="22">
        <v>41234</v>
      </c>
      <c r="E71" s="23">
        <v>120000000</v>
      </c>
      <c r="F71" s="23">
        <v>124987022</v>
      </c>
      <c r="G71" s="23">
        <v>620912003</v>
      </c>
      <c r="H71" s="23">
        <v>500912003</v>
      </c>
      <c r="I71" s="34" t="s">
        <v>164</v>
      </c>
      <c r="J71" s="34">
        <v>0</v>
      </c>
    </row>
    <row r="72" spans="1:10" ht="18" x14ac:dyDescent="0.2">
      <c r="A72" s="31" t="s">
        <v>114</v>
      </c>
      <c r="B72" s="17">
        <v>112</v>
      </c>
      <c r="C72" s="17" t="s">
        <v>35</v>
      </c>
      <c r="D72" s="20">
        <v>41586</v>
      </c>
      <c r="E72" s="21">
        <v>150000000</v>
      </c>
      <c r="F72" s="21">
        <v>206362140</v>
      </c>
      <c r="G72" s="21">
        <v>644602516</v>
      </c>
      <c r="H72" s="21">
        <v>494602516</v>
      </c>
      <c r="I72" s="32">
        <v>0</v>
      </c>
      <c r="J72" s="32">
        <v>0</v>
      </c>
    </row>
    <row r="73" spans="1:10" ht="18" x14ac:dyDescent="0.2">
      <c r="A73" s="33" t="s">
        <v>119</v>
      </c>
      <c r="B73" s="18">
        <v>118</v>
      </c>
      <c r="C73" s="18" t="s">
        <v>56</v>
      </c>
      <c r="D73" s="22">
        <v>43287</v>
      </c>
      <c r="E73" s="23">
        <v>130000000</v>
      </c>
      <c r="F73" s="23">
        <v>216648740</v>
      </c>
      <c r="G73" s="23">
        <v>623144660</v>
      </c>
      <c r="H73" s="23">
        <v>493144660</v>
      </c>
      <c r="I73" s="34">
        <v>0</v>
      </c>
      <c r="J73" s="34">
        <v>0</v>
      </c>
    </row>
    <row r="74" spans="1:10" ht="18" x14ac:dyDescent="0.2">
      <c r="A74" s="31" t="s">
        <v>113</v>
      </c>
      <c r="B74" s="17">
        <v>137</v>
      </c>
      <c r="C74" s="17" t="s">
        <v>17</v>
      </c>
      <c r="D74" s="20">
        <v>42328</v>
      </c>
      <c r="E74" s="21">
        <v>160000000</v>
      </c>
      <c r="F74" s="21">
        <v>281723902</v>
      </c>
      <c r="G74" s="21">
        <v>648986787</v>
      </c>
      <c r="H74" s="21">
        <v>488986787</v>
      </c>
      <c r="I74" s="32">
        <v>0</v>
      </c>
      <c r="J74" s="32">
        <v>0</v>
      </c>
    </row>
    <row r="75" spans="1:10" ht="18" x14ac:dyDescent="0.2">
      <c r="A75" s="33" t="s">
        <v>124</v>
      </c>
      <c r="B75" s="18">
        <v>137</v>
      </c>
      <c r="C75" s="18" t="s">
        <v>125</v>
      </c>
      <c r="D75" s="22">
        <v>42797</v>
      </c>
      <c r="E75" s="23">
        <v>127000000</v>
      </c>
      <c r="F75" s="23">
        <v>226277068</v>
      </c>
      <c r="G75" s="23">
        <v>615461394</v>
      </c>
      <c r="H75" s="23">
        <v>488461394</v>
      </c>
      <c r="I75" s="34">
        <v>0</v>
      </c>
      <c r="J75" s="34" t="s">
        <v>164</v>
      </c>
    </row>
    <row r="76" spans="1:10" ht="18" x14ac:dyDescent="0.2">
      <c r="A76" s="31" t="s">
        <v>115</v>
      </c>
      <c r="B76" s="17">
        <v>107</v>
      </c>
      <c r="C76" s="17" t="s">
        <v>26</v>
      </c>
      <c r="D76" s="20">
        <v>42697</v>
      </c>
      <c r="E76" s="21">
        <v>150000000</v>
      </c>
      <c r="F76" s="21">
        <v>248757044</v>
      </c>
      <c r="G76" s="21">
        <v>637517365</v>
      </c>
      <c r="H76" s="21">
        <v>487517365</v>
      </c>
      <c r="I76" s="32" t="s">
        <v>164</v>
      </c>
      <c r="J76" s="32">
        <v>0</v>
      </c>
    </row>
    <row r="77" spans="1:10" ht="18" x14ac:dyDescent="0.2">
      <c r="A77" s="33" t="s">
        <v>112</v>
      </c>
      <c r="B77" s="18">
        <v>102</v>
      </c>
      <c r="C77" s="18" t="s">
        <v>30</v>
      </c>
      <c r="D77" s="22">
        <v>41950</v>
      </c>
      <c r="E77" s="23">
        <v>165000000</v>
      </c>
      <c r="F77" s="23">
        <v>222527828</v>
      </c>
      <c r="G77" s="23">
        <v>652127828</v>
      </c>
      <c r="H77" s="23">
        <v>487127828</v>
      </c>
      <c r="I77" s="34">
        <v>0</v>
      </c>
      <c r="J77" s="34">
        <v>0</v>
      </c>
    </row>
    <row r="78" spans="1:10" ht="18" x14ac:dyDescent="0.2">
      <c r="A78" s="31" t="s">
        <v>126</v>
      </c>
      <c r="B78" s="17">
        <v>102</v>
      </c>
      <c r="C78" s="17" t="s">
        <v>30</v>
      </c>
      <c r="D78" s="20">
        <v>41803</v>
      </c>
      <c r="E78" s="21">
        <v>145000000</v>
      </c>
      <c r="F78" s="21">
        <v>177002924</v>
      </c>
      <c r="G78" s="21">
        <v>614586270</v>
      </c>
      <c r="H78" s="21">
        <v>469586270</v>
      </c>
      <c r="I78" s="32">
        <v>0</v>
      </c>
      <c r="J78" s="32">
        <v>0</v>
      </c>
    </row>
    <row r="79" spans="1:10" ht="18" x14ac:dyDescent="0.2">
      <c r="A79" s="33" t="s">
        <v>135</v>
      </c>
      <c r="B79" s="18">
        <v>103</v>
      </c>
      <c r="C79" s="18" t="s">
        <v>26</v>
      </c>
      <c r="D79" s="22">
        <v>40753</v>
      </c>
      <c r="E79" s="23">
        <v>110000000</v>
      </c>
      <c r="F79" s="23">
        <v>142614158</v>
      </c>
      <c r="G79" s="23">
        <v>563749323</v>
      </c>
      <c r="H79" s="23">
        <v>453749323</v>
      </c>
      <c r="I79" s="34" t="s">
        <v>164</v>
      </c>
      <c r="J79" s="34">
        <v>0</v>
      </c>
    </row>
    <row r="80" spans="1:10" ht="18" x14ac:dyDescent="0.2">
      <c r="A80" s="31" t="s">
        <v>111</v>
      </c>
      <c r="B80" s="17">
        <v>134</v>
      </c>
      <c r="C80" s="17" t="s">
        <v>50</v>
      </c>
      <c r="D80" s="20">
        <v>43420</v>
      </c>
      <c r="E80" s="21">
        <v>200000000</v>
      </c>
      <c r="F80" s="21">
        <v>159555901</v>
      </c>
      <c r="G80" s="21">
        <v>652220086</v>
      </c>
      <c r="H80" s="21">
        <v>452220086</v>
      </c>
      <c r="I80" s="32" t="s">
        <v>164</v>
      </c>
      <c r="J80" s="32">
        <v>0</v>
      </c>
    </row>
    <row r="81" spans="1:10" ht="18" x14ac:dyDescent="0.2">
      <c r="A81" s="33" t="s">
        <v>120</v>
      </c>
      <c r="B81" s="18">
        <v>124</v>
      </c>
      <c r="C81" s="18" t="s">
        <v>17</v>
      </c>
      <c r="D81" s="22">
        <v>40305</v>
      </c>
      <c r="E81" s="23">
        <v>170000000</v>
      </c>
      <c r="F81" s="23">
        <v>312433331</v>
      </c>
      <c r="G81" s="23">
        <v>621156389</v>
      </c>
      <c r="H81" s="23">
        <v>451156389</v>
      </c>
      <c r="I81" s="34">
        <v>0</v>
      </c>
      <c r="J81" s="34">
        <v>0</v>
      </c>
    </row>
    <row r="82" spans="1:10" ht="18" x14ac:dyDescent="0.2">
      <c r="A82" s="31" t="s">
        <v>104</v>
      </c>
      <c r="B82" s="17">
        <v>143</v>
      </c>
      <c r="C82" s="17" t="s">
        <v>17</v>
      </c>
      <c r="D82" s="20">
        <v>41439</v>
      </c>
      <c r="E82" s="21">
        <v>225000000</v>
      </c>
      <c r="F82" s="21">
        <v>291045518</v>
      </c>
      <c r="G82" s="21">
        <v>667999518</v>
      </c>
      <c r="H82" s="21">
        <v>442999518</v>
      </c>
      <c r="I82" s="32">
        <v>0</v>
      </c>
      <c r="J82" s="32">
        <v>0</v>
      </c>
    </row>
    <row r="83" spans="1:10" ht="18" x14ac:dyDescent="0.2">
      <c r="A83" s="33" t="s">
        <v>110</v>
      </c>
      <c r="B83" s="18">
        <v>106</v>
      </c>
      <c r="C83" s="18" t="s">
        <v>56</v>
      </c>
      <c r="D83" s="22">
        <v>41054</v>
      </c>
      <c r="E83" s="23">
        <v>215000000</v>
      </c>
      <c r="F83" s="23">
        <v>179020854</v>
      </c>
      <c r="G83" s="23">
        <v>654213485</v>
      </c>
      <c r="H83" s="23">
        <v>439213485</v>
      </c>
      <c r="I83" s="34">
        <v>0</v>
      </c>
      <c r="J83" s="34">
        <v>0</v>
      </c>
    </row>
    <row r="84" spans="1:10" ht="18" x14ac:dyDescent="0.2">
      <c r="A84" s="31" t="s">
        <v>132</v>
      </c>
      <c r="B84" s="17">
        <v>98</v>
      </c>
      <c r="C84" s="17" t="s">
        <v>30</v>
      </c>
      <c r="D84" s="20">
        <v>41355</v>
      </c>
      <c r="E84" s="21">
        <v>135000000</v>
      </c>
      <c r="F84" s="21">
        <v>187168425</v>
      </c>
      <c r="G84" s="21">
        <v>573068425</v>
      </c>
      <c r="H84" s="21">
        <v>438068425</v>
      </c>
      <c r="I84" s="32">
        <v>0</v>
      </c>
      <c r="J84" s="32">
        <v>0</v>
      </c>
    </row>
    <row r="85" spans="1:10" ht="18" x14ac:dyDescent="0.2">
      <c r="A85" s="33" t="s">
        <v>122</v>
      </c>
      <c r="B85" s="18">
        <v>128</v>
      </c>
      <c r="C85" s="18" t="s">
        <v>123</v>
      </c>
      <c r="D85" s="22">
        <v>43609</v>
      </c>
      <c r="E85" s="23">
        <v>182000000</v>
      </c>
      <c r="F85" s="23">
        <v>246734314</v>
      </c>
      <c r="G85" s="23">
        <v>619234314</v>
      </c>
      <c r="H85" s="23">
        <v>437234314</v>
      </c>
      <c r="I85" s="34" t="s">
        <v>164</v>
      </c>
      <c r="J85" s="34">
        <v>0</v>
      </c>
    </row>
    <row r="86" spans="1:10" ht="18" x14ac:dyDescent="0.2">
      <c r="A86" s="31" t="s">
        <v>131</v>
      </c>
      <c r="B86" s="17">
        <v>140</v>
      </c>
      <c r="C86" s="17" t="s">
        <v>17</v>
      </c>
      <c r="D86" s="20">
        <v>43188</v>
      </c>
      <c r="E86" s="21">
        <v>150000000</v>
      </c>
      <c r="F86" s="21">
        <v>137690172</v>
      </c>
      <c r="G86" s="21">
        <v>579290136</v>
      </c>
      <c r="H86" s="21">
        <v>429290136</v>
      </c>
      <c r="I86" s="32">
        <v>0</v>
      </c>
      <c r="J86" s="32">
        <v>0</v>
      </c>
    </row>
    <row r="87" spans="1:10" ht="18" x14ac:dyDescent="0.2">
      <c r="A87" s="33" t="s">
        <v>140</v>
      </c>
      <c r="B87" s="18">
        <v>90</v>
      </c>
      <c r="C87" s="18" t="s">
        <v>30</v>
      </c>
      <c r="D87" s="22">
        <v>40844</v>
      </c>
      <c r="E87" s="23">
        <v>130000000</v>
      </c>
      <c r="F87" s="23">
        <v>149260504</v>
      </c>
      <c r="G87" s="23">
        <v>554987477</v>
      </c>
      <c r="H87" s="23">
        <v>424987477</v>
      </c>
      <c r="I87" s="34">
        <v>0</v>
      </c>
      <c r="J87" s="34">
        <v>0</v>
      </c>
    </row>
    <row r="88" spans="1:10" ht="18" x14ac:dyDescent="0.2">
      <c r="A88" s="31" t="s">
        <v>127</v>
      </c>
      <c r="B88" s="17">
        <v>154</v>
      </c>
      <c r="C88" s="17" t="s">
        <v>17</v>
      </c>
      <c r="D88" s="20">
        <v>42907</v>
      </c>
      <c r="E88" s="21">
        <v>217000000</v>
      </c>
      <c r="F88" s="21">
        <v>130168683</v>
      </c>
      <c r="G88" s="21">
        <v>602893340</v>
      </c>
      <c r="H88" s="21">
        <v>385893340</v>
      </c>
      <c r="I88" s="32">
        <v>0</v>
      </c>
      <c r="J88" s="32">
        <v>0</v>
      </c>
    </row>
    <row r="89" spans="1:10" ht="18" x14ac:dyDescent="0.2">
      <c r="A89" s="33" t="s">
        <v>136</v>
      </c>
      <c r="B89" s="18">
        <v>118</v>
      </c>
      <c r="C89" s="18" t="s">
        <v>35</v>
      </c>
      <c r="D89" s="22">
        <v>42804</v>
      </c>
      <c r="E89" s="23">
        <v>185000000</v>
      </c>
      <c r="F89" s="23">
        <v>168052812</v>
      </c>
      <c r="G89" s="23">
        <v>561072059</v>
      </c>
      <c r="H89" s="23">
        <v>376072059</v>
      </c>
      <c r="I89" s="34">
        <v>0</v>
      </c>
      <c r="J89" s="34">
        <v>0</v>
      </c>
    </row>
    <row r="90" spans="1:10" ht="18" x14ac:dyDescent="0.2">
      <c r="A90" s="31" t="s">
        <v>141</v>
      </c>
      <c r="B90" s="17">
        <v>93</v>
      </c>
      <c r="C90" s="17" t="s">
        <v>26</v>
      </c>
      <c r="D90" s="20">
        <v>41082</v>
      </c>
      <c r="E90" s="21">
        <v>185000000</v>
      </c>
      <c r="F90" s="21">
        <v>237282182</v>
      </c>
      <c r="G90" s="21">
        <v>554606532</v>
      </c>
      <c r="H90" s="21">
        <v>369606532</v>
      </c>
      <c r="I90" s="32" t="s">
        <v>164</v>
      </c>
      <c r="J90" s="32">
        <v>0</v>
      </c>
    </row>
    <row r="91" spans="1:10" ht="18" x14ac:dyDescent="0.2">
      <c r="A91" s="33" t="s">
        <v>137</v>
      </c>
      <c r="B91" s="18">
        <v>106</v>
      </c>
      <c r="C91" s="18" t="s">
        <v>26</v>
      </c>
      <c r="D91" s="22">
        <v>40718</v>
      </c>
      <c r="E91" s="23">
        <v>200000000</v>
      </c>
      <c r="F91" s="23">
        <v>191450875</v>
      </c>
      <c r="G91" s="23">
        <v>560155383</v>
      </c>
      <c r="H91" s="23">
        <v>360155383</v>
      </c>
      <c r="I91" s="34" t="s">
        <v>164</v>
      </c>
      <c r="J91" s="34">
        <v>0</v>
      </c>
    </row>
    <row r="92" spans="1:10" ht="18" x14ac:dyDescent="0.2">
      <c r="A92" s="31" t="s">
        <v>108</v>
      </c>
      <c r="B92" s="17">
        <v>120</v>
      </c>
      <c r="C92" s="17" t="s">
        <v>35</v>
      </c>
      <c r="D92" s="20">
        <v>43056</v>
      </c>
      <c r="E92" s="21">
        <v>300000000</v>
      </c>
      <c r="F92" s="21">
        <v>229024295</v>
      </c>
      <c r="G92" s="21">
        <v>655945209</v>
      </c>
      <c r="H92" s="21">
        <v>355945209</v>
      </c>
      <c r="I92" s="32">
        <v>0</v>
      </c>
      <c r="J92" s="32">
        <v>0</v>
      </c>
    </row>
    <row r="93" spans="1:10" ht="18" x14ac:dyDescent="0.2">
      <c r="A93" s="33" t="s">
        <v>128</v>
      </c>
      <c r="B93" s="18">
        <v>100</v>
      </c>
      <c r="C93" s="18" t="s">
        <v>26</v>
      </c>
      <c r="D93" s="22">
        <v>40506</v>
      </c>
      <c r="E93" s="23">
        <v>260000000</v>
      </c>
      <c r="F93" s="23">
        <v>200821936</v>
      </c>
      <c r="G93" s="23">
        <v>586477240</v>
      </c>
      <c r="H93" s="23">
        <v>326477240</v>
      </c>
      <c r="I93" s="34" t="s">
        <v>164</v>
      </c>
      <c r="J93" s="34">
        <v>0</v>
      </c>
    </row>
    <row r="94" spans="1:10" ht="17" thickBot="1" x14ac:dyDescent="0.25"/>
    <row r="95" spans="1:10" x14ac:dyDescent="0.2">
      <c r="A95" s="10" t="s">
        <v>158</v>
      </c>
      <c r="B95" s="25">
        <f>MIN(B2:B93)</f>
        <v>87</v>
      </c>
      <c r="D95" s="10" t="s">
        <v>158</v>
      </c>
      <c r="E95" s="11">
        <f>MIN(E2:E93)</f>
        <v>58000000</v>
      </c>
      <c r="F95" s="11">
        <f>MIN(F2:F93)</f>
        <v>124987022</v>
      </c>
      <c r="G95" s="11">
        <f>MIN(G2:G93)</f>
        <v>554606532</v>
      </c>
      <c r="H95" s="11">
        <f>MIN(H2:H93)</f>
        <v>326477240</v>
      </c>
    </row>
    <row r="96" spans="1:10" x14ac:dyDescent="0.2">
      <c r="A96" s="12" t="s">
        <v>159</v>
      </c>
      <c r="B96" s="26">
        <f>MAX(B2:B93)</f>
        <v>169</v>
      </c>
      <c r="D96" s="12" t="s">
        <v>159</v>
      </c>
      <c r="E96" s="9">
        <f>MAX(E2:E93)</f>
        <v>410600000</v>
      </c>
      <c r="F96" s="9">
        <f>MAX(F2:F93)</f>
        <v>700059566</v>
      </c>
      <c r="G96" s="9">
        <f>MAX(G2:G93)</f>
        <v>2048134200</v>
      </c>
      <c r="H96" s="9">
        <f>MAX(H2:H93)</f>
        <v>1748134200</v>
      </c>
    </row>
    <row r="97" spans="1:8" x14ac:dyDescent="0.2">
      <c r="A97" s="13" t="s">
        <v>160</v>
      </c>
      <c r="B97" s="27">
        <f>AVERAGE(B2:B93)</f>
        <v>123.42391304347827</v>
      </c>
      <c r="D97" s="13" t="s">
        <v>160</v>
      </c>
      <c r="E97" s="14">
        <f>AVERAGE(E2:E93)</f>
        <v>178502173.91304347</v>
      </c>
      <c r="F97" s="14">
        <f>AVERAGE(F2:F93)</f>
        <v>301479487.27173913</v>
      </c>
      <c r="G97" s="14">
        <f>AVERAGE(G2:G93)</f>
        <v>878034956.39130437</v>
      </c>
      <c r="H97" s="14">
        <f>AVERAGE(H2:H93)</f>
        <v>699532782.47826087</v>
      </c>
    </row>
    <row r="98" spans="1:8" x14ac:dyDescent="0.2">
      <c r="A98" s="12" t="s">
        <v>161</v>
      </c>
      <c r="B98" s="26">
        <f>MEDIAN(B2:B93)</f>
        <v>124</v>
      </c>
      <c r="D98" s="12" t="s">
        <v>161</v>
      </c>
      <c r="E98" s="9">
        <f>MEDIAN(E2:E93)</f>
        <v>175000000</v>
      </c>
      <c r="F98" s="9">
        <f>MEDIAN(F2:F93)</f>
        <v>266556314.5</v>
      </c>
      <c r="G98" s="9">
        <f>MEDIAN(G2:G93)</f>
        <v>799516847</v>
      </c>
      <c r="H98" s="9">
        <f>MEDIAN(H2:H93)</f>
        <v>629035988</v>
      </c>
    </row>
    <row r="99" spans="1:8" ht="17" thickBot="1" x14ac:dyDescent="0.25">
      <c r="A99" s="15" t="s">
        <v>162</v>
      </c>
      <c r="B99" s="28">
        <f>_xlfn.STDEV.P(B2:B93)</f>
        <v>21.079164293130464</v>
      </c>
      <c r="D99" s="15" t="s">
        <v>162</v>
      </c>
      <c r="E99" s="16">
        <f>_xlfn.STDEV.P(E2:E93)</f>
        <v>60069463.374136358</v>
      </c>
      <c r="F99" s="16">
        <f t="shared" ref="F99:H99" si="0">_xlfn.STDEV.P(F2:F93)</f>
        <v>122720181.77608302</v>
      </c>
      <c r="G99" s="16">
        <f t="shared" si="0"/>
        <v>275518924.01256025</v>
      </c>
      <c r="H99" s="16">
        <f t="shared" si="0"/>
        <v>261501256.68373233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100 Data</vt:lpstr>
      <vt:lpstr>Runtime</vt:lpstr>
      <vt:lpstr>Genre Count</vt:lpstr>
      <vt:lpstr>Action Films</vt:lpstr>
      <vt:lpstr>Adventure Films</vt:lpstr>
      <vt:lpstr>Act&amp;Adv</vt:lpstr>
      <vt:lpstr>Act OR Adv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Rusty Brown</dc:creator>
  <cp:lastModifiedBy>Rusty Brown</cp:lastModifiedBy>
  <dcterms:created xsi:type="dcterms:W3CDTF">2022-06-19T14:55:35Z</dcterms:created>
  <dcterms:modified xsi:type="dcterms:W3CDTF">2022-06-21T02:29:20Z</dcterms:modified>
</cp:coreProperties>
</file>