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ustybrown/Documents/Flatiron/Course_Material/phase_1/phase_1_project/Data/"/>
    </mc:Choice>
  </mc:AlternateContent>
  <xr:revisionPtr revIDLastSave="0" documentId="13_ncr:1_{28F6D693-0405-8249-8049-520F5FC478A7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top_aa_movies" sheetId="1" r:id="rId1"/>
    <sheet name="Genre Count" sheetId="2" r:id="rId2"/>
    <sheet name="Sheet2" sheetId="3" r:id="rId3"/>
  </sheets>
  <definedNames>
    <definedName name="_xlchart.v1.0" hidden="1">top_aa_movies!$C$2:$C$54</definedName>
    <definedName name="_xlchart.v1.1" hidden="1">top_aa_movies!$H$1</definedName>
    <definedName name="_xlchart.v1.2" hidden="1">top_aa_movies!$H$2:$H$54</definedName>
    <definedName name="_xlchart.v1.3" hidden="1">top_aa_movies!$C$2:$C$54</definedName>
    <definedName name="_xlchart.v1.4" hidden="1">top_aa_movies!$E$1</definedName>
    <definedName name="_xlchart.v1.5" hidden="1">top_aa_movies!$E$2:$E$54</definedName>
    <definedName name="_xlchart.v1.6" hidden="1">top_aa_movies!$C$2:$C$54</definedName>
    <definedName name="_xlchart.v1.7" hidden="1">top_aa_movies!$G$1</definedName>
    <definedName name="_xlchart.v1.8" hidden="1">top_aa_movies!$G$2:$G$54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1" l="1"/>
  <c r="B60" i="1"/>
  <c r="B59" i="1"/>
  <c r="B58" i="1"/>
  <c r="B57" i="1"/>
  <c r="B56" i="1"/>
  <c r="B13" i="2"/>
  <c r="B14" i="2"/>
  <c r="B15" i="2"/>
  <c r="B16" i="2"/>
  <c r="B17" i="2"/>
  <c r="B18" i="2"/>
  <c r="B12" i="2"/>
  <c r="B10" i="2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E60" i="1"/>
  <c r="E59" i="1"/>
  <c r="E58" i="1"/>
  <c r="E57" i="1"/>
  <c r="E56" i="1"/>
</calcChain>
</file>

<file path=xl/sharedStrings.xml><?xml version="1.0" encoding="utf-8"?>
<sst xmlns="http://schemas.openxmlformats.org/spreadsheetml/2006/main" count="896" uniqueCount="85">
  <si>
    <t>Sci-Fi</t>
  </si>
  <si>
    <t>Crime</t>
  </si>
  <si>
    <t>Thriller</t>
  </si>
  <si>
    <t>Animation</t>
  </si>
  <si>
    <t>Comedy</t>
  </si>
  <si>
    <t>Family</t>
  </si>
  <si>
    <t>Fantasy</t>
  </si>
  <si>
    <t>Musical</t>
  </si>
  <si>
    <t>Drama</t>
  </si>
  <si>
    <t>Biography</t>
  </si>
  <si>
    <t>Music</t>
  </si>
  <si>
    <t>Horror</t>
  </si>
  <si>
    <t>Mystery</t>
  </si>
  <si>
    <t>Romance</t>
  </si>
  <si>
    <t>Avengers: Infinity War</t>
  </si>
  <si>
    <t>Jurassic World</t>
  </si>
  <si>
    <t>The Avengers</t>
  </si>
  <si>
    <t>Avengers: Age of Ultron</t>
  </si>
  <si>
    <t>Black Panther</t>
  </si>
  <si>
    <t>Jurassic World: Fallen Kingdom</t>
  </si>
  <si>
    <t>Incredibles 2</t>
  </si>
  <si>
    <t>Iron Man 3</t>
  </si>
  <si>
    <t>Aquaman</t>
  </si>
  <si>
    <t>Captain America: Civil War</t>
  </si>
  <si>
    <t>Transformers: Dark of the Moon</t>
  </si>
  <si>
    <t>Captain Marvel</t>
  </si>
  <si>
    <t>Skyfall</t>
  </si>
  <si>
    <t>Transformers: Age of Extinction</t>
  </si>
  <si>
    <t>Rogue One: A Star Wars Story</t>
  </si>
  <si>
    <t>Pirates of the Caribbean: On Stranger Tides</t>
  </si>
  <si>
    <t>Jumanji: Welcome to the Jungle</t>
  </si>
  <si>
    <t>Spider-Man: Homecoming</t>
  </si>
  <si>
    <t>Spectre</t>
  </si>
  <si>
    <t>Batman v Superman: Dawn of Justice</t>
  </si>
  <si>
    <t>The Hunger Games: Catching Fire</t>
  </si>
  <si>
    <t>Thor: Ragnarok</t>
  </si>
  <si>
    <t>Inception</t>
  </si>
  <si>
    <t>Wonder Woman</t>
  </si>
  <si>
    <t>Deadpool</t>
  </si>
  <si>
    <t>Pirates of the Caribbean: Dead Men Tell No Tales</t>
  </si>
  <si>
    <t>Deadpool 2</t>
  </si>
  <si>
    <t>Guardians of the Galaxy</t>
  </si>
  <si>
    <t>The Hunger Games: Mockingjay - Part 1</t>
  </si>
  <si>
    <t>Maleficent</t>
  </si>
  <si>
    <t>The Amazing Spider-Man</t>
  </si>
  <si>
    <t>X-Men: Days of Future Past</t>
  </si>
  <si>
    <t>Suicide Squad</t>
  </si>
  <si>
    <t>Captain America: The Winter Soldier</t>
  </si>
  <si>
    <t>Dawn of the Planet of the Apes</t>
  </si>
  <si>
    <t>The Amazing Spider-Man 2</t>
  </si>
  <si>
    <t>The Hunger Games</t>
  </si>
  <si>
    <t>Doctor Strange</t>
  </si>
  <si>
    <t>Man of Steel</t>
  </si>
  <si>
    <t>Kung Fu Panda 2</t>
  </si>
  <si>
    <t>Justice League</t>
  </si>
  <si>
    <t>Men in Black 3</t>
  </si>
  <si>
    <t>Big Hero 6</t>
  </si>
  <si>
    <t>The Hunger Games: Mockingjay - Part 2</t>
  </si>
  <si>
    <t>Thor: The Dark World</t>
  </si>
  <si>
    <t>Ant-Man and the Wasp</t>
  </si>
  <si>
    <t>Iron Man 2</t>
  </si>
  <si>
    <t>How to Train Your Dragon 2</t>
  </si>
  <si>
    <t>Transformers: The Last Knight</t>
  </si>
  <si>
    <t>Ready Player One</t>
  </si>
  <si>
    <t>The Croods</t>
  </si>
  <si>
    <t>Kong: Skull Island</t>
  </si>
  <si>
    <t>Puss in Boots</t>
  </si>
  <si>
    <t>Movie</t>
  </si>
  <si>
    <t>Runtime (min)</t>
  </si>
  <si>
    <t>Genres</t>
  </si>
  <si>
    <t>Release Date</t>
  </si>
  <si>
    <t>Production Budget</t>
  </si>
  <si>
    <t>Domestic Gross</t>
  </si>
  <si>
    <t>Worldwide Gross</t>
  </si>
  <si>
    <t>Return on Investment</t>
  </si>
  <si>
    <t>Yes</t>
  </si>
  <si>
    <t>No</t>
  </si>
  <si>
    <t>Thiller</t>
  </si>
  <si>
    <t>Genre</t>
  </si>
  <si>
    <t>Count</t>
  </si>
  <si>
    <t>Minimum</t>
  </si>
  <si>
    <t>Maxium</t>
  </si>
  <si>
    <t>Average</t>
  </si>
  <si>
    <t>Median</t>
  </si>
  <si>
    <t>Standard Diviation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</si>
</sst>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2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2"/>
      <color rgb="FF9C0006"/>
      <name val="Trebuchet MS"/>
      <family val="2"/>
      <scheme val="minor"/>
    </font>
    <font>
      <b/>
      <sz val="12"/>
      <color rgb="FFFA7D00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i/>
      <sz val="12"/>
      <color rgb="FF7F7F7F"/>
      <name val="Trebuchet MS"/>
      <family val="2"/>
      <scheme val="minor"/>
    </font>
    <font>
      <sz val="12"/>
      <color rgb="FF006100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2"/>
      <color rgb="FF3F3F76"/>
      <name val="Trebuchet MS"/>
      <family val="2"/>
      <scheme val="minor"/>
    </font>
    <font>
      <sz val="12"/>
      <color rgb="FFFA7D00"/>
      <name val="Trebuchet MS"/>
      <family val="2"/>
      <scheme val="minor"/>
    </font>
    <font>
      <sz val="12"/>
      <color rgb="FF9C5700"/>
      <name val="Trebuchet MS"/>
      <family val="2"/>
      <scheme val="minor"/>
    </font>
    <font>
      <b/>
      <sz val="12"/>
      <color rgb="FF3F3F3F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2"/>
      <color theme="1"/>
      <name val="Trebuchet MS"/>
      <family val="2"/>
      <scheme val="minor"/>
    </font>
    <font>
      <sz val="12"/>
      <color rgb="FFFF0000"/>
      <name val="Trebuchet MS"/>
      <family val="2"/>
      <scheme val="minor"/>
    </font>
    <font>
      <b/>
      <sz val="16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6"/>
      <color theme="0"/>
      <name val="Trebuchet M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/>
    <xf numFmtId="0" fontId="0" fillId="34" borderId="10" xfId="0" applyFill="1" applyBorder="1"/>
    <xf numFmtId="0" fontId="0" fillId="0" borderId="10" xfId="0" applyBorder="1"/>
    <xf numFmtId="0" fontId="20" fillId="33" borderId="11" xfId="0" applyFont="1" applyFill="1" applyBorder="1"/>
    <xf numFmtId="0" fontId="0" fillId="34" borderId="12" xfId="0" applyFill="1" applyBorder="1"/>
    <xf numFmtId="14" fontId="0" fillId="0" borderId="16" xfId="0" applyNumberFormat="1" applyFont="1" applyBorder="1"/>
    <xf numFmtId="44" fontId="0" fillId="0" borderId="13" xfId="28" applyNumberFormat="1" applyFont="1" applyBorder="1"/>
    <xf numFmtId="14" fontId="0" fillId="34" borderId="17" xfId="0" applyNumberFormat="1" applyFont="1" applyFill="1" applyBorder="1"/>
    <xf numFmtId="44" fontId="0" fillId="34" borderId="14" xfId="28" applyNumberFormat="1" applyFont="1" applyFill="1" applyBorder="1"/>
    <xf numFmtId="14" fontId="0" fillId="0" borderId="17" xfId="0" applyNumberFormat="1" applyFont="1" applyBorder="1"/>
    <xf numFmtId="44" fontId="0" fillId="0" borderId="14" xfId="28" applyNumberFormat="1" applyFont="1" applyBorder="1"/>
    <xf numFmtId="14" fontId="0" fillId="0" borderId="18" xfId="0" applyNumberFormat="1" applyFont="1" applyBorder="1"/>
    <xf numFmtId="44" fontId="0" fillId="0" borderId="15" xfId="28" applyNumberFormat="1" applyFont="1" applyBorder="1"/>
    <xf numFmtId="164" fontId="1" fillId="0" borderId="0" xfId="28" applyNumberFormat="1" applyFont="1"/>
    <xf numFmtId="0" fontId="0" fillId="34" borderId="19" xfId="0" applyFont="1" applyFill="1" applyBorder="1"/>
    <xf numFmtId="0" fontId="0" fillId="0" borderId="19" xfId="0" applyFont="1" applyBorder="1"/>
    <xf numFmtId="9" fontId="0" fillId="0" borderId="0" xfId="43" applyFont="1"/>
    <xf numFmtId="1" fontId="0" fillId="0" borderId="13" xfId="28" applyNumberFormat="1" applyFont="1" applyBorder="1"/>
    <xf numFmtId="1" fontId="0" fillId="34" borderId="14" xfId="28" applyNumberFormat="1" applyFont="1" applyFill="1" applyBorder="1"/>
    <xf numFmtId="1" fontId="0" fillId="0" borderId="14" xfId="28" applyNumberFormat="1" applyFont="1" applyBorder="1"/>
    <xf numFmtId="1" fontId="0" fillId="0" borderId="15" xfId="28" applyNumberFormat="1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50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rebuchet MS"/>
        <family val="2"/>
        <scheme val="minor"/>
      </font>
      <fill>
        <patternFill patternType="solid">
          <fgColor theme="9"/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Trebuchet MS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Grossing Subgenres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'Genre Count'!$B$1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5A-49FA-8306-D7118F235E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5A-49FA-8306-D7118F235E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5A-49FA-8306-D7118F235E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5A-49FA-8306-D7118F235E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5A-49FA-8306-D7118F235E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5A-49FA-8306-D7118F235E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5A-49FA-8306-D7118F235E31}"/>
              </c:ext>
            </c:extLst>
          </c:dPt>
          <c:cat>
            <c:strRef>
              <c:f>'Genre Count'!$A$2:$A$8</c:f>
              <c:strCache>
                <c:ptCount val="7"/>
                <c:pt idx="0">
                  <c:v>Sci-Fi</c:v>
                </c:pt>
                <c:pt idx="1">
                  <c:v>Animation</c:v>
                </c:pt>
                <c:pt idx="2">
                  <c:v>Fantasy</c:v>
                </c:pt>
                <c:pt idx="3">
                  <c:v>Thiller</c:v>
                </c:pt>
                <c:pt idx="4">
                  <c:v>Comedy</c:v>
                </c:pt>
                <c:pt idx="5">
                  <c:v>Family</c:v>
                </c:pt>
                <c:pt idx="6">
                  <c:v>Drama</c:v>
                </c:pt>
              </c:strCache>
            </c:strRef>
          </c:cat>
          <c:val>
            <c:numRef>
              <c:f>'Genre Count'!$B$2:$B$8</c:f>
              <c:numCache>
                <c:formatCode>General</c:formatCode>
                <c:ptCount val="7"/>
                <c:pt idx="0">
                  <c:v>26</c:v>
                </c:pt>
                <c:pt idx="1">
                  <c:v>6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0-4509-9679-4A08A3FF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283952"/>
        <c:axId val="319285200"/>
      </c:barChart>
      <c:catAx>
        <c:axId val="31928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5200"/>
        <c:crosses val="autoZero"/>
        <c:auto val="1"/>
        <c:lblAlgn val="ctr"/>
        <c:lblOffset val="100"/>
        <c:noMultiLvlLbl val="0"/>
      </c:catAx>
      <c:valAx>
        <c:axId val="3192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Production Budget for Subgenres of Action/Adventure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cs typeface="Calibri" panose="020F0502020204030204" pitchFamily="34" charset="0"/>
            </a:rPr>
            <a:t>Production Budget for Subgenres of Action/Adventure</a:t>
          </a:r>
        </a:p>
      </cx:txPr>
    </cx:title>
    <cx:plotArea>
      <cx:plotAreaRegion>
        <cx:series layoutId="boxWhisker" uniqueId="{CFE116C4-818E-4364-BC94-021463172EA8}">
          <cx:tx>
            <cx:txData>
              <cx:f>_xlchart.v1.4</cx:f>
              <cx:v>Production Budget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Worldwide Gross for Subgenres of Action/Adventure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cs typeface="Calibri" panose="020F0502020204030204" pitchFamily="34" charset="0"/>
            </a:rPr>
            <a:t>Worldwide Gross for Subgenres of Action/Adventure</a:t>
          </a:r>
        </a:p>
      </cx:txPr>
    </cx:title>
    <cx:plotArea>
      <cx:plotAreaRegion>
        <cx:series layoutId="boxWhisker" uniqueId="{CFE116C4-818E-4364-BC94-021463172EA8}">
          <cx:tx>
            <cx:txData>
              <cx:f>_xlchart.v1.7</cx:f>
              <cx:v>Worldwide Gross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Return on Investment for Subgenres of Action/Adventure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cs typeface="Calibri" panose="020F0502020204030204" pitchFamily="34" charset="0"/>
            </a:rPr>
            <a:t>Return on Investment for Subgenres of Action/Adventure</a:t>
          </a:r>
        </a:p>
      </cx:txPr>
    </cx:title>
    <cx:plotArea>
      <cx:plotAreaRegion>
        <cx:series layoutId="boxWhisker" uniqueId="{CFE116C4-818E-4364-BC94-021463172EA8}">
          <cx:tx>
            <cx:txData>
              <cx:f>_xlchart.v1.1</cx:f>
              <cx:v>Return on Investment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28575</xdr:rowOff>
    </xdr:from>
    <xdr:to>
      <xdr:col>13</xdr:col>
      <xdr:colOff>352425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DC8EF-9225-ACF0-7EB2-5D6D4BFC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42861</xdr:rowOff>
    </xdr:from>
    <xdr:to>
      <xdr:col>8</xdr:col>
      <xdr:colOff>666750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505F54-D47E-098D-95F5-290E9F3BC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6" y="42861"/>
              <a:ext cx="5946774" cy="4021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628650</xdr:colOff>
      <xdr:row>0</xdr:row>
      <xdr:rowOff>114300</xdr:rowOff>
    </xdr:from>
    <xdr:to>
      <xdr:col>18</xdr:col>
      <xdr:colOff>504824</xdr:colOff>
      <xdr:row>20</xdr:row>
      <xdr:rowOff>71439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EDC25C-8F52-4D10-B3FE-AC1E9C9CB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114300"/>
              <a:ext cx="5934074" cy="4021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0</xdr:row>
      <xdr:rowOff>104775</xdr:rowOff>
    </xdr:from>
    <xdr:to>
      <xdr:col>27</xdr:col>
      <xdr:colOff>561974</xdr:colOff>
      <xdr:row>20</xdr:row>
      <xdr:rowOff>61914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A8C542E-1B06-4C45-949B-EF5F75FEA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8900" y="104775"/>
              <a:ext cx="5946774" cy="4021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54" totalsRowShown="0" headerRowDxfId="49" dataDxfId="48" totalsRowDxfId="47">
  <autoFilter ref="A1:V54" xr:uid="{00000000-0009-0000-0100-000001000000}"/>
  <tableColumns count="22">
    <tableColumn id="1" xr3:uid="{00000000-0010-0000-0000-000001000000}" name="Movie" dataDxfId="46" totalsRowDxfId="45"/>
    <tableColumn id="2" xr3:uid="{00000000-0010-0000-0000-000002000000}" name="Runtime (min)"/>
    <tableColumn id="3" xr3:uid="{00000000-0010-0000-0000-000003000000}" name="Genres"/>
    <tableColumn id="4" xr3:uid="{00000000-0010-0000-0000-000004000000}" name="Release Date" dataDxfId="44" totalsRowDxfId="43"/>
    <tableColumn id="5" xr3:uid="{00000000-0010-0000-0000-000005000000}" name="Production Budget" dataDxfId="42" totalsRowDxfId="41" dataCellStyle="Currency"/>
    <tableColumn id="6" xr3:uid="{00000000-0010-0000-0000-000006000000}" name="Domestic Gross" dataDxfId="40" totalsRowDxfId="39" dataCellStyle="Currency"/>
    <tableColumn id="7" xr3:uid="{00000000-0010-0000-0000-000007000000}" name="Worldwide Gross" dataDxfId="38" totalsRowDxfId="37" dataCellStyle="Currency"/>
    <tableColumn id="8" xr3:uid="{00000000-0010-0000-0000-000008000000}" name="Return on Investment" dataDxfId="36" totalsRowDxfId="35" dataCellStyle="Currency"/>
    <tableColumn id="9" xr3:uid="{00000000-0010-0000-0000-000009000000}" name="Sci-Fi" dataDxfId="34" totalsRowDxfId="33"/>
    <tableColumn id="10" xr3:uid="{00000000-0010-0000-0000-00000A000000}" name="Crime" dataDxfId="32" totalsRowDxfId="31"/>
    <tableColumn id="11" xr3:uid="{00000000-0010-0000-0000-00000B000000}" name="Thriller" dataDxfId="30" totalsRowDxfId="29"/>
    <tableColumn id="12" xr3:uid="{00000000-0010-0000-0000-00000C000000}" name="Animation" dataDxfId="28" totalsRowDxfId="27"/>
    <tableColumn id="13" xr3:uid="{00000000-0010-0000-0000-00000D000000}" name="Comedy" dataDxfId="26" totalsRowDxfId="25"/>
    <tableColumn id="14" xr3:uid="{00000000-0010-0000-0000-00000E000000}" name="Family" dataDxfId="24" totalsRowDxfId="23"/>
    <tableColumn id="15" xr3:uid="{00000000-0010-0000-0000-00000F000000}" name="Fantasy" dataDxfId="22" totalsRowDxfId="21"/>
    <tableColumn id="16" xr3:uid="{00000000-0010-0000-0000-000010000000}" name="Musical" dataDxfId="20" totalsRowDxfId="19"/>
    <tableColumn id="17" xr3:uid="{00000000-0010-0000-0000-000011000000}" name="Drama" dataDxfId="18" totalsRowDxfId="17"/>
    <tableColumn id="18" xr3:uid="{00000000-0010-0000-0000-000012000000}" name="Biography" dataDxfId="16" totalsRowDxfId="15"/>
    <tableColumn id="19" xr3:uid="{00000000-0010-0000-0000-000013000000}" name="Music" dataDxfId="14" totalsRowDxfId="13"/>
    <tableColumn id="20" xr3:uid="{00000000-0010-0000-0000-000014000000}" name="Horror" dataDxfId="12" totalsRowDxfId="11"/>
    <tableColumn id="21" xr3:uid="{00000000-0010-0000-0000-000015000000}" name="Mystery" dataDxfId="10" totalsRowDxfId="9"/>
    <tableColumn id="22" xr3:uid="{00000000-0010-0000-0000-000016000000}" name="Romance" dataDxfId="8" totalsRow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7DEBC-2E9B-4903-B993-210CE744A7A8}" name="Table2" displayName="Table2" ref="A1:B8" totalsRowShown="0" headerRowDxfId="6" dataDxfId="4" headerRowBorderDxfId="5" tableBorderDxfId="3" totalsRowBorderDxfId="2">
  <autoFilter ref="A1:B8" xr:uid="{7157DEBC-2E9B-4903-B993-210CE744A7A8}"/>
  <tableColumns count="2">
    <tableColumn id="1" xr3:uid="{DE5A719B-200A-4762-BB8C-4C360AAD0601}" name="Genre" dataDxfId="1"/>
    <tableColumn id="2" xr3:uid="{70A7B387-0AC6-4BD3-A4D9-88FEF86BB66B}" name="Cou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workbookViewId="0">
      <pane ySplit="1" topLeftCell="A2" activePane="bottomLeft" state="frozen"/>
      <selection pane="bottomLeft" activeCell="E66" sqref="E66"/>
    </sheetView>
  </sheetViews>
  <sheetFormatPr baseColWidth="10" defaultColWidth="8.83203125" defaultRowHeight="16" x14ac:dyDescent="0.2"/>
  <cols>
    <col min="1" max="1" width="49.83203125" customWidth="1"/>
    <col min="2" max="2" width="22.6640625" customWidth="1"/>
    <col min="3" max="3" width="14" customWidth="1"/>
    <col min="4" max="4" width="20.6640625" customWidth="1"/>
    <col min="5" max="5" width="17.6640625" customWidth="1"/>
    <col min="6" max="6" width="17" customWidth="1"/>
    <col min="7" max="7" width="18.33203125" customWidth="1"/>
    <col min="8" max="8" width="18.83203125" customWidth="1"/>
    <col min="9" max="9" width="12" customWidth="1"/>
    <col min="10" max="10" width="12.6640625" customWidth="1"/>
    <col min="11" max="11" width="14.33203125" customWidth="1"/>
    <col min="12" max="12" width="18.1640625" customWidth="1"/>
    <col min="13" max="13" width="15.33203125" customWidth="1"/>
    <col min="14" max="14" width="13.5" customWidth="1"/>
    <col min="15" max="16" width="14.83203125" customWidth="1"/>
    <col min="17" max="17" width="13.6640625" customWidth="1"/>
    <col min="18" max="18" width="17.83203125" customWidth="1"/>
    <col min="19" max="19" width="12.83203125" customWidth="1"/>
    <col min="20" max="20" width="13.83203125" customWidth="1"/>
    <col min="21" max="21" width="15.5" customWidth="1"/>
    <col min="22" max="22" width="16.6640625" customWidth="1"/>
    <col min="23" max="256" width="10.6640625" customWidth="1"/>
  </cols>
  <sheetData>
    <row r="1" spans="1:22" s="4" customFormat="1" ht="44" x14ac:dyDescent="0.2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</row>
    <row r="2" spans="1:22" ht="18" x14ac:dyDescent="0.2">
      <c r="A2" s="5" t="s">
        <v>14</v>
      </c>
      <c r="B2">
        <v>149</v>
      </c>
      <c r="C2" t="s">
        <v>0</v>
      </c>
      <c r="D2" s="1">
        <v>43217</v>
      </c>
      <c r="E2" s="18">
        <v>300000000</v>
      </c>
      <c r="F2" s="18">
        <v>678815482</v>
      </c>
      <c r="G2" s="18">
        <v>2048134200</v>
      </c>
      <c r="H2" s="18">
        <v>1748134200</v>
      </c>
      <c r="I2" s="4" t="s">
        <v>75</v>
      </c>
      <c r="J2" s="4" t="s">
        <v>76</v>
      </c>
      <c r="K2" s="4" t="s">
        <v>76</v>
      </c>
      <c r="L2" s="4" t="s">
        <v>76</v>
      </c>
      <c r="M2" s="4" t="s">
        <v>76</v>
      </c>
      <c r="N2" s="4" t="s">
        <v>76</v>
      </c>
      <c r="O2" s="4" t="s">
        <v>76</v>
      </c>
      <c r="P2" s="4" t="s">
        <v>76</v>
      </c>
      <c r="Q2" s="4" t="s">
        <v>76</v>
      </c>
      <c r="R2" s="4" t="s">
        <v>76</v>
      </c>
      <c r="S2" s="4" t="s">
        <v>76</v>
      </c>
      <c r="T2" s="4" t="s">
        <v>76</v>
      </c>
      <c r="U2" s="4" t="s">
        <v>76</v>
      </c>
      <c r="V2" s="4" t="s">
        <v>76</v>
      </c>
    </row>
    <row r="3" spans="1:22" ht="18" x14ac:dyDescent="0.2">
      <c r="A3" s="5" t="s">
        <v>15</v>
      </c>
      <c r="B3">
        <v>124</v>
      </c>
      <c r="C3" t="s">
        <v>0</v>
      </c>
      <c r="D3" s="1">
        <v>42167</v>
      </c>
      <c r="E3" s="18">
        <v>215000000</v>
      </c>
      <c r="F3" s="18">
        <v>652270625</v>
      </c>
      <c r="G3" s="18">
        <v>1648854864</v>
      </c>
      <c r="H3" s="18">
        <v>1433854864</v>
      </c>
      <c r="I3" s="4" t="s">
        <v>75</v>
      </c>
      <c r="J3" s="4" t="s">
        <v>76</v>
      </c>
      <c r="K3" s="4" t="s">
        <v>76</v>
      </c>
      <c r="L3" s="4" t="s">
        <v>76</v>
      </c>
      <c r="M3" s="4" t="s">
        <v>76</v>
      </c>
      <c r="N3" s="4" t="s">
        <v>76</v>
      </c>
      <c r="O3" s="4" t="s">
        <v>76</v>
      </c>
      <c r="P3" s="4" t="s">
        <v>76</v>
      </c>
      <c r="Q3" s="4" t="s">
        <v>76</v>
      </c>
      <c r="R3" s="4" t="s">
        <v>76</v>
      </c>
      <c r="S3" s="4" t="s">
        <v>76</v>
      </c>
      <c r="T3" s="4" t="s">
        <v>76</v>
      </c>
      <c r="U3" s="4" t="s">
        <v>76</v>
      </c>
      <c r="V3" s="4" t="s">
        <v>76</v>
      </c>
    </row>
    <row r="4" spans="1:22" ht="18" x14ac:dyDescent="0.2">
      <c r="A4" s="5" t="s">
        <v>16</v>
      </c>
      <c r="B4">
        <v>143</v>
      </c>
      <c r="C4" t="s">
        <v>0</v>
      </c>
      <c r="D4" s="1">
        <v>41033</v>
      </c>
      <c r="E4" s="18">
        <v>225000000</v>
      </c>
      <c r="F4" s="18">
        <v>623279547</v>
      </c>
      <c r="G4" s="18">
        <v>1517935897</v>
      </c>
      <c r="H4" s="18">
        <v>1292935897</v>
      </c>
      <c r="I4" s="4" t="s">
        <v>75</v>
      </c>
      <c r="J4" s="4" t="s">
        <v>76</v>
      </c>
      <c r="K4" s="4" t="s">
        <v>76</v>
      </c>
      <c r="L4" s="4" t="s">
        <v>76</v>
      </c>
      <c r="M4" s="4" t="s">
        <v>76</v>
      </c>
      <c r="N4" s="4" t="s">
        <v>76</v>
      </c>
      <c r="O4" s="4" t="s">
        <v>76</v>
      </c>
      <c r="P4" s="4" t="s">
        <v>76</v>
      </c>
      <c r="Q4" s="4" t="s">
        <v>76</v>
      </c>
      <c r="R4" s="4" t="s">
        <v>76</v>
      </c>
      <c r="S4" s="4" t="s">
        <v>76</v>
      </c>
      <c r="T4" s="4" t="s">
        <v>76</v>
      </c>
      <c r="U4" s="4" t="s">
        <v>76</v>
      </c>
      <c r="V4" s="4" t="s">
        <v>76</v>
      </c>
    </row>
    <row r="5" spans="1:22" ht="18" x14ac:dyDescent="0.2">
      <c r="A5" s="5" t="s">
        <v>17</v>
      </c>
      <c r="B5">
        <v>141</v>
      </c>
      <c r="C5" t="s">
        <v>0</v>
      </c>
      <c r="D5" s="1">
        <v>42125</v>
      </c>
      <c r="E5" s="18">
        <v>330600000</v>
      </c>
      <c r="F5" s="18">
        <v>459005868</v>
      </c>
      <c r="G5" s="18">
        <v>1403013963</v>
      </c>
      <c r="H5" s="18">
        <v>1072413963</v>
      </c>
      <c r="I5" s="4" t="s">
        <v>75</v>
      </c>
      <c r="J5" s="4" t="s">
        <v>76</v>
      </c>
      <c r="K5" s="4" t="s">
        <v>76</v>
      </c>
      <c r="L5" s="4" t="s">
        <v>76</v>
      </c>
      <c r="M5" s="4" t="s">
        <v>76</v>
      </c>
      <c r="N5" s="4" t="s">
        <v>76</v>
      </c>
      <c r="O5" s="4" t="s">
        <v>76</v>
      </c>
      <c r="P5" s="4" t="s">
        <v>76</v>
      </c>
      <c r="Q5" s="4" t="s">
        <v>76</v>
      </c>
      <c r="R5" s="4" t="s">
        <v>76</v>
      </c>
      <c r="S5" s="4" t="s">
        <v>76</v>
      </c>
      <c r="T5" s="4" t="s">
        <v>76</v>
      </c>
      <c r="U5" s="4" t="s">
        <v>76</v>
      </c>
      <c r="V5" s="4" t="s">
        <v>76</v>
      </c>
    </row>
    <row r="6" spans="1:22" ht="18" x14ac:dyDescent="0.2">
      <c r="A6" s="5" t="s">
        <v>18</v>
      </c>
      <c r="B6">
        <v>134</v>
      </c>
      <c r="C6" t="s">
        <v>0</v>
      </c>
      <c r="D6" s="1">
        <v>43147</v>
      </c>
      <c r="E6" s="18">
        <v>200000000</v>
      </c>
      <c r="F6" s="18">
        <v>700059566</v>
      </c>
      <c r="G6" s="18">
        <v>1348258224</v>
      </c>
      <c r="H6" s="18">
        <v>1148258224</v>
      </c>
      <c r="I6" s="4" t="s">
        <v>75</v>
      </c>
      <c r="J6" s="4" t="s">
        <v>76</v>
      </c>
      <c r="K6" s="4" t="s">
        <v>76</v>
      </c>
      <c r="L6" s="4" t="s">
        <v>76</v>
      </c>
      <c r="M6" s="4" t="s">
        <v>76</v>
      </c>
      <c r="N6" s="4" t="s">
        <v>76</v>
      </c>
      <c r="O6" s="4" t="s">
        <v>76</v>
      </c>
      <c r="P6" s="4" t="s">
        <v>76</v>
      </c>
      <c r="Q6" s="4" t="s">
        <v>76</v>
      </c>
      <c r="R6" s="4" t="s">
        <v>76</v>
      </c>
      <c r="S6" s="4" t="s">
        <v>76</v>
      </c>
      <c r="T6" s="4" t="s">
        <v>76</v>
      </c>
      <c r="U6" s="4" t="s">
        <v>76</v>
      </c>
      <c r="V6" s="4" t="s">
        <v>76</v>
      </c>
    </row>
    <row r="7" spans="1:22" ht="18" x14ac:dyDescent="0.2">
      <c r="A7" s="5" t="s">
        <v>19</v>
      </c>
      <c r="B7">
        <v>128</v>
      </c>
      <c r="C7" t="s">
        <v>0</v>
      </c>
      <c r="D7" s="1">
        <v>43273</v>
      </c>
      <c r="E7" s="18">
        <v>170000000</v>
      </c>
      <c r="F7" s="18">
        <v>417719760</v>
      </c>
      <c r="G7" s="18">
        <v>1305772799</v>
      </c>
      <c r="H7" s="18">
        <v>1135772799</v>
      </c>
      <c r="I7" s="4" t="s">
        <v>75</v>
      </c>
      <c r="J7" s="4" t="s">
        <v>76</v>
      </c>
      <c r="K7" s="4" t="s">
        <v>76</v>
      </c>
      <c r="L7" s="4" t="s">
        <v>76</v>
      </c>
      <c r="M7" s="4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</row>
    <row r="8" spans="1:22" ht="18" x14ac:dyDescent="0.2">
      <c r="A8" s="5" t="s">
        <v>20</v>
      </c>
      <c r="B8">
        <v>118</v>
      </c>
      <c r="C8" t="s">
        <v>3</v>
      </c>
      <c r="D8" s="1">
        <v>43266</v>
      </c>
      <c r="E8" s="18">
        <v>200000000</v>
      </c>
      <c r="F8" s="18">
        <v>608581744</v>
      </c>
      <c r="G8" s="18">
        <v>1242520711</v>
      </c>
      <c r="H8" s="18">
        <v>1042520711</v>
      </c>
      <c r="I8" s="4" t="s">
        <v>76</v>
      </c>
      <c r="J8" s="4" t="s">
        <v>76</v>
      </c>
      <c r="K8" s="4" t="s">
        <v>76</v>
      </c>
      <c r="L8" s="4" t="s">
        <v>75</v>
      </c>
      <c r="M8" s="4" t="s">
        <v>76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</row>
    <row r="9" spans="1:22" ht="18" x14ac:dyDescent="0.2">
      <c r="A9" s="5" t="s">
        <v>21</v>
      </c>
      <c r="B9">
        <v>130</v>
      </c>
      <c r="C9" t="s">
        <v>0</v>
      </c>
      <c r="D9" s="1">
        <v>41397</v>
      </c>
      <c r="E9" s="18">
        <v>200000000</v>
      </c>
      <c r="F9" s="18">
        <v>408992272</v>
      </c>
      <c r="G9" s="18">
        <v>1215392272</v>
      </c>
      <c r="H9" s="18">
        <v>1015392272</v>
      </c>
      <c r="I9" s="4" t="s">
        <v>75</v>
      </c>
      <c r="J9" s="4" t="s">
        <v>76</v>
      </c>
      <c r="K9" s="4" t="s">
        <v>76</v>
      </c>
      <c r="L9" s="4" t="s">
        <v>76</v>
      </c>
      <c r="M9" s="4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</row>
    <row r="10" spans="1:22" ht="18" x14ac:dyDescent="0.2">
      <c r="A10" s="5" t="s">
        <v>22</v>
      </c>
      <c r="B10">
        <v>143</v>
      </c>
      <c r="C10" t="s">
        <v>6</v>
      </c>
      <c r="D10" s="1">
        <v>43455</v>
      </c>
      <c r="E10" s="18">
        <v>160000000</v>
      </c>
      <c r="F10" s="18">
        <v>335061807</v>
      </c>
      <c r="G10" s="18">
        <v>1146894640</v>
      </c>
      <c r="H10" s="18">
        <v>986894640</v>
      </c>
      <c r="I10" s="4" t="s">
        <v>76</v>
      </c>
      <c r="J10" s="4" t="s">
        <v>76</v>
      </c>
      <c r="K10" s="4" t="s">
        <v>76</v>
      </c>
      <c r="L10" s="4" t="s">
        <v>76</v>
      </c>
      <c r="M10" s="4" t="s">
        <v>76</v>
      </c>
      <c r="N10" s="4" t="s">
        <v>76</v>
      </c>
      <c r="O10" s="4" t="s">
        <v>75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76</v>
      </c>
      <c r="U10" s="4" t="s">
        <v>76</v>
      </c>
      <c r="V10" s="4" t="s">
        <v>76</v>
      </c>
    </row>
    <row r="11" spans="1:22" ht="18" x14ac:dyDescent="0.2">
      <c r="A11" s="5" t="s">
        <v>23</v>
      </c>
      <c r="B11">
        <v>147</v>
      </c>
      <c r="C11" t="s">
        <v>0</v>
      </c>
      <c r="D11" s="1">
        <v>42496</v>
      </c>
      <c r="E11" s="18">
        <v>250000000</v>
      </c>
      <c r="F11" s="18">
        <v>408084349</v>
      </c>
      <c r="G11" s="18">
        <v>1140069413</v>
      </c>
      <c r="H11" s="18">
        <v>890069413</v>
      </c>
      <c r="I11" s="4" t="s">
        <v>75</v>
      </c>
      <c r="J11" s="4" t="s">
        <v>76</v>
      </c>
      <c r="K11" s="4" t="s">
        <v>76</v>
      </c>
      <c r="L11" s="4" t="s">
        <v>76</v>
      </c>
      <c r="M11" s="4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</row>
    <row r="12" spans="1:22" ht="18" x14ac:dyDescent="0.2">
      <c r="A12" s="5" t="s">
        <v>24</v>
      </c>
      <c r="B12">
        <v>154</v>
      </c>
      <c r="C12" t="s">
        <v>0</v>
      </c>
      <c r="D12" s="1">
        <v>40723</v>
      </c>
      <c r="E12" s="18">
        <v>195000000</v>
      </c>
      <c r="F12" s="18">
        <v>352390543</v>
      </c>
      <c r="G12" s="18">
        <v>1123790543</v>
      </c>
      <c r="H12" s="18">
        <v>928790543</v>
      </c>
      <c r="I12" s="4" t="s">
        <v>75</v>
      </c>
      <c r="J12" s="4" t="s">
        <v>76</v>
      </c>
      <c r="K12" s="4" t="s">
        <v>76</v>
      </c>
      <c r="L12" s="4" t="s">
        <v>76</v>
      </c>
      <c r="M12" s="4" t="s">
        <v>76</v>
      </c>
      <c r="N12" s="4" t="s">
        <v>76</v>
      </c>
      <c r="O12" s="4" t="s">
        <v>76</v>
      </c>
      <c r="P12" s="4" t="s">
        <v>76</v>
      </c>
      <c r="Q12" s="4" t="s">
        <v>76</v>
      </c>
      <c r="R12" s="4" t="s">
        <v>76</v>
      </c>
      <c r="S12" s="4" t="s">
        <v>76</v>
      </c>
      <c r="T12" s="4" t="s">
        <v>76</v>
      </c>
      <c r="U12" s="4" t="s">
        <v>76</v>
      </c>
      <c r="V12" s="4" t="s">
        <v>76</v>
      </c>
    </row>
    <row r="13" spans="1:22" ht="18" x14ac:dyDescent="0.2">
      <c r="A13" s="5" t="s">
        <v>25</v>
      </c>
      <c r="B13">
        <v>123</v>
      </c>
      <c r="C13" t="s">
        <v>0</v>
      </c>
      <c r="D13" s="1">
        <v>43532</v>
      </c>
      <c r="E13" s="18">
        <v>175000000</v>
      </c>
      <c r="F13" s="18">
        <v>426525952</v>
      </c>
      <c r="G13" s="18">
        <v>1123061550</v>
      </c>
      <c r="H13" s="18">
        <v>948061550</v>
      </c>
      <c r="I13" s="4" t="s">
        <v>75</v>
      </c>
      <c r="J13" s="4" t="s">
        <v>76</v>
      </c>
      <c r="K13" s="4" t="s">
        <v>76</v>
      </c>
      <c r="L13" s="4" t="s">
        <v>76</v>
      </c>
      <c r="M13" s="4" t="s">
        <v>76</v>
      </c>
      <c r="N13" s="4" t="s">
        <v>76</v>
      </c>
      <c r="O13" s="4" t="s">
        <v>76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</row>
    <row r="14" spans="1:22" ht="18" x14ac:dyDescent="0.2">
      <c r="A14" s="5" t="s">
        <v>26</v>
      </c>
      <c r="B14">
        <v>143</v>
      </c>
      <c r="C14" t="s">
        <v>2</v>
      </c>
      <c r="D14" s="1">
        <v>41221</v>
      </c>
      <c r="E14" s="18">
        <v>200000000</v>
      </c>
      <c r="F14" s="18">
        <v>304360277</v>
      </c>
      <c r="G14" s="18">
        <v>1110526981</v>
      </c>
      <c r="H14" s="18">
        <v>910526981</v>
      </c>
      <c r="I14" s="4" t="s">
        <v>76</v>
      </c>
      <c r="J14" s="4" t="s">
        <v>76</v>
      </c>
      <c r="K14" s="4" t="s">
        <v>75</v>
      </c>
      <c r="L14" s="4" t="s">
        <v>76</v>
      </c>
      <c r="M14" s="4" t="s">
        <v>76</v>
      </c>
      <c r="N14" s="4" t="s">
        <v>76</v>
      </c>
      <c r="O14" s="4" t="s">
        <v>76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</row>
    <row r="15" spans="1:22" ht="18" x14ac:dyDescent="0.2">
      <c r="A15" s="5" t="s">
        <v>27</v>
      </c>
      <c r="B15">
        <v>165</v>
      </c>
      <c r="C15" t="s">
        <v>0</v>
      </c>
      <c r="D15" s="1">
        <v>41817</v>
      </c>
      <c r="E15" s="18">
        <v>210000000</v>
      </c>
      <c r="F15" s="18">
        <v>245439076</v>
      </c>
      <c r="G15" s="18">
        <v>1104039076</v>
      </c>
      <c r="H15" s="18">
        <v>894039076</v>
      </c>
      <c r="I15" s="4" t="s">
        <v>75</v>
      </c>
      <c r="J15" s="4" t="s">
        <v>76</v>
      </c>
      <c r="K15" s="4" t="s">
        <v>76</v>
      </c>
      <c r="L15" s="4" t="s">
        <v>76</v>
      </c>
      <c r="M15" s="4" t="s">
        <v>76</v>
      </c>
      <c r="N15" s="4" t="s">
        <v>76</v>
      </c>
      <c r="O15" s="4" t="s">
        <v>76</v>
      </c>
      <c r="P15" s="4" t="s">
        <v>76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</row>
    <row r="16" spans="1:22" ht="18" x14ac:dyDescent="0.2">
      <c r="A16" s="5" t="s">
        <v>28</v>
      </c>
      <c r="B16">
        <v>133</v>
      </c>
      <c r="C16" t="s">
        <v>0</v>
      </c>
      <c r="D16" s="1">
        <v>42720</v>
      </c>
      <c r="E16" s="18">
        <v>200000000</v>
      </c>
      <c r="F16" s="18">
        <v>532177324</v>
      </c>
      <c r="G16" s="18">
        <v>1049102856</v>
      </c>
      <c r="H16" s="18">
        <v>849102856</v>
      </c>
      <c r="I16" s="4" t="s">
        <v>75</v>
      </c>
      <c r="J16" s="4" t="s">
        <v>76</v>
      </c>
      <c r="K16" s="4" t="s">
        <v>76</v>
      </c>
      <c r="L16" s="4" t="s">
        <v>76</v>
      </c>
      <c r="M16" s="4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</row>
    <row r="17" spans="1:22" ht="18" x14ac:dyDescent="0.2">
      <c r="A17" s="5" t="s">
        <v>29</v>
      </c>
      <c r="B17">
        <v>136</v>
      </c>
      <c r="C17" t="s">
        <v>6</v>
      </c>
      <c r="D17" s="1">
        <v>40683</v>
      </c>
      <c r="E17" s="18">
        <v>410600000</v>
      </c>
      <c r="F17" s="18">
        <v>241063875</v>
      </c>
      <c r="G17" s="18">
        <v>1045663875</v>
      </c>
      <c r="H17" s="18">
        <v>635063875</v>
      </c>
      <c r="I17" s="4" t="s">
        <v>76</v>
      </c>
      <c r="J17" s="4" t="s">
        <v>76</v>
      </c>
      <c r="K17" s="4" t="s">
        <v>76</v>
      </c>
      <c r="L17" s="4" t="s">
        <v>76</v>
      </c>
      <c r="M17" s="4" t="s">
        <v>76</v>
      </c>
      <c r="N17" s="4" t="s">
        <v>76</v>
      </c>
      <c r="O17" s="4" t="s">
        <v>75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</row>
    <row r="18" spans="1:22" ht="18" x14ac:dyDescent="0.2">
      <c r="A18" s="5" t="s">
        <v>30</v>
      </c>
      <c r="B18">
        <v>119</v>
      </c>
      <c r="C18" t="s">
        <v>4</v>
      </c>
      <c r="D18" s="1">
        <v>43089</v>
      </c>
      <c r="E18" s="18">
        <v>90000000</v>
      </c>
      <c r="F18" s="18">
        <v>404508916</v>
      </c>
      <c r="G18" s="18">
        <v>964496193</v>
      </c>
      <c r="H18" s="18">
        <v>874496193</v>
      </c>
      <c r="I18" s="4" t="s">
        <v>76</v>
      </c>
      <c r="J18" s="4" t="s">
        <v>76</v>
      </c>
      <c r="K18" s="4" t="s">
        <v>76</v>
      </c>
      <c r="L18" s="4" t="s">
        <v>76</v>
      </c>
      <c r="M18" s="4" t="s">
        <v>75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</row>
    <row r="19" spans="1:22" ht="18" x14ac:dyDescent="0.2">
      <c r="A19" s="5" t="s">
        <v>31</v>
      </c>
      <c r="B19">
        <v>133</v>
      </c>
      <c r="C19" t="s">
        <v>0</v>
      </c>
      <c r="D19" s="1">
        <v>42923</v>
      </c>
      <c r="E19" s="18">
        <v>175000000</v>
      </c>
      <c r="F19" s="18">
        <v>334201140</v>
      </c>
      <c r="G19" s="18">
        <v>880166350</v>
      </c>
      <c r="H19" s="18">
        <v>705166350</v>
      </c>
      <c r="I19" s="4" t="s">
        <v>75</v>
      </c>
      <c r="J19" s="4" t="s">
        <v>76</v>
      </c>
      <c r="K19" s="4" t="s">
        <v>76</v>
      </c>
      <c r="L19" s="4" t="s">
        <v>76</v>
      </c>
      <c r="M19" s="4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</row>
    <row r="20" spans="1:22" ht="18" x14ac:dyDescent="0.2">
      <c r="A20" s="5" t="s">
        <v>32</v>
      </c>
      <c r="B20">
        <v>148</v>
      </c>
      <c r="C20" t="s">
        <v>2</v>
      </c>
      <c r="D20" s="1">
        <v>42314</v>
      </c>
      <c r="E20" s="18">
        <v>300000000</v>
      </c>
      <c r="F20" s="18">
        <v>200074175</v>
      </c>
      <c r="G20" s="18">
        <v>879620923</v>
      </c>
      <c r="H20" s="18">
        <v>579620923</v>
      </c>
      <c r="I20" s="4" t="s">
        <v>76</v>
      </c>
      <c r="J20" s="4" t="s">
        <v>76</v>
      </c>
      <c r="K20" s="4" t="s">
        <v>75</v>
      </c>
      <c r="L20" s="4" t="s">
        <v>76</v>
      </c>
      <c r="M20" s="4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</row>
    <row r="21" spans="1:22" ht="18" x14ac:dyDescent="0.2">
      <c r="A21" s="5" t="s">
        <v>33</v>
      </c>
      <c r="B21">
        <v>151</v>
      </c>
      <c r="C21" t="s">
        <v>6</v>
      </c>
      <c r="D21" s="1">
        <v>42454</v>
      </c>
      <c r="E21" s="18">
        <v>250000000</v>
      </c>
      <c r="F21" s="18">
        <v>330360194</v>
      </c>
      <c r="G21" s="18">
        <v>867500281</v>
      </c>
      <c r="H21" s="18">
        <v>617500281</v>
      </c>
      <c r="I21" s="4" t="s">
        <v>76</v>
      </c>
      <c r="J21" s="4" t="s">
        <v>76</v>
      </c>
      <c r="K21" s="4" t="s">
        <v>76</v>
      </c>
      <c r="L21" s="4" t="s">
        <v>76</v>
      </c>
      <c r="M21" s="4" t="s">
        <v>76</v>
      </c>
      <c r="N21" s="4" t="s">
        <v>76</v>
      </c>
      <c r="O21" s="4" t="s">
        <v>75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</row>
    <row r="22" spans="1:22" ht="18" x14ac:dyDescent="0.2">
      <c r="A22" s="5" t="s">
        <v>34</v>
      </c>
      <c r="B22">
        <v>146</v>
      </c>
      <c r="C22" t="s">
        <v>0</v>
      </c>
      <c r="D22" s="1">
        <v>41600</v>
      </c>
      <c r="E22" s="18">
        <v>130000000</v>
      </c>
      <c r="F22" s="18">
        <v>424668047</v>
      </c>
      <c r="G22" s="18">
        <v>864868047</v>
      </c>
      <c r="H22" s="18">
        <v>734868047</v>
      </c>
      <c r="I22" s="4" t="s">
        <v>75</v>
      </c>
      <c r="J22" s="4" t="s">
        <v>76</v>
      </c>
      <c r="K22" s="4" t="s">
        <v>76</v>
      </c>
      <c r="L22" s="4" t="s">
        <v>76</v>
      </c>
      <c r="M22" s="4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</row>
    <row r="23" spans="1:22" ht="18" x14ac:dyDescent="0.2">
      <c r="A23" s="5" t="s">
        <v>35</v>
      </c>
      <c r="B23">
        <v>130</v>
      </c>
      <c r="C23" t="s">
        <v>4</v>
      </c>
      <c r="D23" s="1">
        <v>43042</v>
      </c>
      <c r="E23" s="18">
        <v>180000000</v>
      </c>
      <c r="F23" s="18">
        <v>315058289</v>
      </c>
      <c r="G23" s="18">
        <v>846980024</v>
      </c>
      <c r="H23" s="18">
        <v>666980024</v>
      </c>
      <c r="I23" s="4" t="s">
        <v>76</v>
      </c>
      <c r="J23" s="4" t="s">
        <v>76</v>
      </c>
      <c r="K23" s="4" t="s">
        <v>76</v>
      </c>
      <c r="L23" s="4" t="s">
        <v>76</v>
      </c>
      <c r="M23" s="4" t="s">
        <v>75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76</v>
      </c>
      <c r="S23" s="4" t="s">
        <v>76</v>
      </c>
      <c r="T23" s="4" t="s">
        <v>76</v>
      </c>
      <c r="U23" s="4" t="s">
        <v>76</v>
      </c>
      <c r="V23" s="4" t="s">
        <v>76</v>
      </c>
    </row>
    <row r="24" spans="1:22" ht="18" x14ac:dyDescent="0.2">
      <c r="A24" s="5" t="s">
        <v>36</v>
      </c>
      <c r="B24">
        <v>148</v>
      </c>
      <c r="C24" t="s">
        <v>0</v>
      </c>
      <c r="D24" s="1">
        <v>40375</v>
      </c>
      <c r="E24" s="18">
        <v>160000000</v>
      </c>
      <c r="F24" s="18">
        <v>292576195</v>
      </c>
      <c r="G24" s="18">
        <v>835524642</v>
      </c>
      <c r="H24" s="18">
        <v>675524642</v>
      </c>
      <c r="I24" s="4" t="s">
        <v>75</v>
      </c>
      <c r="J24" s="4" t="s">
        <v>76</v>
      </c>
      <c r="K24" s="4" t="s">
        <v>76</v>
      </c>
      <c r="L24" s="4" t="s">
        <v>76</v>
      </c>
      <c r="M24" s="4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</row>
    <row r="25" spans="1:22" ht="18" x14ac:dyDescent="0.2">
      <c r="A25" s="5" t="s">
        <v>37</v>
      </c>
      <c r="B25">
        <v>141</v>
      </c>
      <c r="C25" t="s">
        <v>6</v>
      </c>
      <c r="D25" s="1">
        <v>42888</v>
      </c>
      <c r="E25" s="18">
        <v>150000000</v>
      </c>
      <c r="F25" s="18">
        <v>412563408</v>
      </c>
      <c r="G25" s="18">
        <v>821133378</v>
      </c>
      <c r="H25" s="18">
        <v>671133378</v>
      </c>
      <c r="I25" s="4" t="s">
        <v>76</v>
      </c>
      <c r="J25" s="4" t="s">
        <v>76</v>
      </c>
      <c r="K25" s="4" t="s">
        <v>76</v>
      </c>
      <c r="L25" s="4" t="s">
        <v>76</v>
      </c>
      <c r="M25" s="4" t="s">
        <v>76</v>
      </c>
      <c r="N25" s="4" t="s">
        <v>76</v>
      </c>
      <c r="O25" s="4" t="s">
        <v>75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</row>
    <row r="26" spans="1:22" ht="18" x14ac:dyDescent="0.2">
      <c r="A26" s="5" t="s">
        <v>38</v>
      </c>
      <c r="B26">
        <v>108</v>
      </c>
      <c r="C26" t="s">
        <v>4</v>
      </c>
      <c r="D26" s="1">
        <v>42412</v>
      </c>
      <c r="E26" s="18">
        <v>58000000</v>
      </c>
      <c r="F26" s="18">
        <v>363070709</v>
      </c>
      <c r="G26" s="18">
        <v>801025593</v>
      </c>
      <c r="H26" s="18">
        <v>743025593</v>
      </c>
      <c r="I26" s="4" t="s">
        <v>76</v>
      </c>
      <c r="J26" s="4" t="s">
        <v>76</v>
      </c>
      <c r="K26" s="4" t="s">
        <v>76</v>
      </c>
      <c r="L26" s="4" t="s">
        <v>76</v>
      </c>
      <c r="M26" s="4" t="s">
        <v>75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</row>
    <row r="27" spans="1:22" ht="18" x14ac:dyDescent="0.2">
      <c r="A27" s="5" t="s">
        <v>39</v>
      </c>
      <c r="B27">
        <v>129</v>
      </c>
      <c r="C27" t="s">
        <v>6</v>
      </c>
      <c r="D27" s="1">
        <v>42881</v>
      </c>
      <c r="E27" s="18">
        <v>230000000</v>
      </c>
      <c r="F27" s="18">
        <v>172558876</v>
      </c>
      <c r="G27" s="18">
        <v>788241137</v>
      </c>
      <c r="H27" s="18">
        <v>558241137</v>
      </c>
      <c r="I27" s="4" t="s">
        <v>76</v>
      </c>
      <c r="J27" s="4" t="s">
        <v>76</v>
      </c>
      <c r="K27" s="4" t="s">
        <v>76</v>
      </c>
      <c r="L27" s="4" t="s">
        <v>76</v>
      </c>
      <c r="M27" s="4" t="s">
        <v>76</v>
      </c>
      <c r="N27" s="4" t="s">
        <v>76</v>
      </c>
      <c r="O27" s="4" t="s">
        <v>75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</row>
    <row r="28" spans="1:22" ht="18" x14ac:dyDescent="0.2">
      <c r="A28" s="5" t="s">
        <v>40</v>
      </c>
      <c r="B28">
        <v>119</v>
      </c>
      <c r="C28" t="s">
        <v>4</v>
      </c>
      <c r="D28" s="1">
        <v>43238</v>
      </c>
      <c r="E28" s="18">
        <v>110000000</v>
      </c>
      <c r="F28" s="18">
        <v>324591735</v>
      </c>
      <c r="G28" s="18">
        <v>786680557</v>
      </c>
      <c r="H28" s="18">
        <v>676680557</v>
      </c>
      <c r="I28" s="4" t="s">
        <v>76</v>
      </c>
      <c r="J28" s="4" t="s">
        <v>76</v>
      </c>
      <c r="K28" s="4" t="s">
        <v>76</v>
      </c>
      <c r="L28" s="4" t="s">
        <v>76</v>
      </c>
      <c r="M28" s="4" t="s">
        <v>75</v>
      </c>
      <c r="N28" s="4" t="s">
        <v>76</v>
      </c>
      <c r="O28" s="4" t="s">
        <v>76</v>
      </c>
      <c r="P28" s="4" t="s">
        <v>76</v>
      </c>
      <c r="Q28" s="4" t="s">
        <v>76</v>
      </c>
      <c r="R28" s="4" t="s">
        <v>76</v>
      </c>
      <c r="S28" s="4" t="s">
        <v>76</v>
      </c>
      <c r="T28" s="4" t="s">
        <v>76</v>
      </c>
      <c r="U28" s="4" t="s">
        <v>76</v>
      </c>
      <c r="V28" s="4" t="s">
        <v>76</v>
      </c>
    </row>
    <row r="29" spans="1:22" ht="18" x14ac:dyDescent="0.2">
      <c r="A29" s="5" t="s">
        <v>41</v>
      </c>
      <c r="B29">
        <v>121</v>
      </c>
      <c r="C29" t="s">
        <v>4</v>
      </c>
      <c r="D29" s="1">
        <v>41852</v>
      </c>
      <c r="E29" s="18">
        <v>170000000</v>
      </c>
      <c r="F29" s="18">
        <v>333172112</v>
      </c>
      <c r="G29" s="18">
        <v>770867516</v>
      </c>
      <c r="H29" s="18">
        <v>600867516</v>
      </c>
      <c r="I29" s="4" t="s">
        <v>76</v>
      </c>
      <c r="J29" s="4" t="s">
        <v>76</v>
      </c>
      <c r="K29" s="4" t="s">
        <v>76</v>
      </c>
      <c r="L29" s="4" t="s">
        <v>76</v>
      </c>
      <c r="M29" s="4" t="s">
        <v>75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76</v>
      </c>
      <c r="T29" s="4" t="s">
        <v>76</v>
      </c>
      <c r="U29" s="4" t="s">
        <v>76</v>
      </c>
      <c r="V29" s="4" t="s">
        <v>76</v>
      </c>
    </row>
    <row r="30" spans="1:22" ht="18" x14ac:dyDescent="0.2">
      <c r="A30" s="5" t="s">
        <v>42</v>
      </c>
      <c r="B30">
        <v>123</v>
      </c>
      <c r="C30" t="s">
        <v>0</v>
      </c>
      <c r="D30" s="1">
        <v>41964</v>
      </c>
      <c r="E30" s="18">
        <v>125000000</v>
      </c>
      <c r="F30" s="18">
        <v>337135885</v>
      </c>
      <c r="G30" s="18">
        <v>766575131</v>
      </c>
      <c r="H30" s="18">
        <v>641575131</v>
      </c>
      <c r="I30" s="4" t="s">
        <v>75</v>
      </c>
      <c r="J30" s="4" t="s">
        <v>76</v>
      </c>
      <c r="K30" s="4" t="s">
        <v>76</v>
      </c>
      <c r="L30" s="4" t="s">
        <v>76</v>
      </c>
      <c r="M30" s="4" t="s">
        <v>76</v>
      </c>
      <c r="N30" s="4" t="s">
        <v>76</v>
      </c>
      <c r="O30" s="4" t="s">
        <v>76</v>
      </c>
      <c r="P30" s="4" t="s">
        <v>76</v>
      </c>
      <c r="Q30" s="4" t="s">
        <v>76</v>
      </c>
      <c r="R30" s="4" t="s">
        <v>76</v>
      </c>
      <c r="S30" s="4" t="s">
        <v>76</v>
      </c>
      <c r="T30" s="4" t="s">
        <v>76</v>
      </c>
      <c r="U30" s="4" t="s">
        <v>76</v>
      </c>
      <c r="V30" s="4" t="s">
        <v>76</v>
      </c>
    </row>
    <row r="31" spans="1:22" ht="18" x14ac:dyDescent="0.2">
      <c r="A31" s="5" t="s">
        <v>43</v>
      </c>
      <c r="B31">
        <v>97</v>
      </c>
      <c r="C31" t="s">
        <v>5</v>
      </c>
      <c r="D31" s="1">
        <v>41789</v>
      </c>
      <c r="E31" s="18">
        <v>180000000</v>
      </c>
      <c r="F31" s="18">
        <v>241407328</v>
      </c>
      <c r="G31" s="18">
        <v>758536735</v>
      </c>
      <c r="H31" s="18">
        <v>578536735</v>
      </c>
      <c r="I31" s="4" t="s">
        <v>76</v>
      </c>
      <c r="J31" s="4" t="s">
        <v>76</v>
      </c>
      <c r="K31" s="4" t="s">
        <v>76</v>
      </c>
      <c r="L31" s="4" t="s">
        <v>76</v>
      </c>
      <c r="M31" s="4" t="s">
        <v>76</v>
      </c>
      <c r="N31" s="4" t="s">
        <v>75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</row>
    <row r="32" spans="1:22" ht="18" x14ac:dyDescent="0.2">
      <c r="A32" s="5" t="s">
        <v>44</v>
      </c>
      <c r="B32">
        <v>136</v>
      </c>
      <c r="C32" t="s">
        <v>0</v>
      </c>
      <c r="D32" s="1">
        <v>41093</v>
      </c>
      <c r="E32" s="18">
        <v>220000000</v>
      </c>
      <c r="F32" s="18">
        <v>262030663</v>
      </c>
      <c r="G32" s="18">
        <v>757890267</v>
      </c>
      <c r="H32" s="18">
        <v>537890267</v>
      </c>
      <c r="I32" s="4" t="s">
        <v>75</v>
      </c>
      <c r="J32" s="4" t="s">
        <v>76</v>
      </c>
      <c r="K32" s="4" t="s">
        <v>76</v>
      </c>
      <c r="L32" s="4" t="s">
        <v>76</v>
      </c>
      <c r="M32" s="4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</row>
    <row r="33" spans="1:22" ht="18" x14ac:dyDescent="0.2">
      <c r="A33" s="5" t="s">
        <v>45</v>
      </c>
      <c r="B33">
        <v>132</v>
      </c>
      <c r="C33" t="s">
        <v>0</v>
      </c>
      <c r="D33" s="1">
        <v>41782</v>
      </c>
      <c r="E33" s="18">
        <v>200000000</v>
      </c>
      <c r="F33" s="18">
        <v>233921534</v>
      </c>
      <c r="G33" s="18">
        <v>747862775</v>
      </c>
      <c r="H33" s="18">
        <v>547862775</v>
      </c>
      <c r="I33" s="4" t="s">
        <v>75</v>
      </c>
      <c r="J33" s="4" t="s">
        <v>76</v>
      </c>
      <c r="K33" s="4" t="s">
        <v>76</v>
      </c>
      <c r="L33" s="4" t="s">
        <v>76</v>
      </c>
      <c r="M33" s="4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</row>
    <row r="34" spans="1:22" ht="18" x14ac:dyDescent="0.2">
      <c r="A34" s="5" t="s">
        <v>46</v>
      </c>
      <c r="B34">
        <v>123</v>
      </c>
      <c r="C34" t="s">
        <v>6</v>
      </c>
      <c r="D34" s="1">
        <v>42587</v>
      </c>
      <c r="E34" s="18">
        <v>175000000</v>
      </c>
      <c r="F34" s="18">
        <v>325100054</v>
      </c>
      <c r="G34" s="18">
        <v>746059887</v>
      </c>
      <c r="H34" s="18">
        <v>571059887</v>
      </c>
      <c r="I34" s="4" t="s">
        <v>76</v>
      </c>
      <c r="J34" s="4" t="s">
        <v>76</v>
      </c>
      <c r="K34" s="4" t="s">
        <v>76</v>
      </c>
      <c r="L34" s="4" t="s">
        <v>76</v>
      </c>
      <c r="M34" s="4" t="s">
        <v>76</v>
      </c>
      <c r="N34" s="4" t="s">
        <v>76</v>
      </c>
      <c r="O34" s="4" t="s">
        <v>75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</row>
    <row r="35" spans="1:22" ht="18" x14ac:dyDescent="0.2">
      <c r="A35" s="5" t="s">
        <v>47</v>
      </c>
      <c r="B35">
        <v>136</v>
      </c>
      <c r="C35" t="s">
        <v>0</v>
      </c>
      <c r="D35" s="1">
        <v>41733</v>
      </c>
      <c r="E35" s="18">
        <v>170000000</v>
      </c>
      <c r="F35" s="18">
        <v>259746958</v>
      </c>
      <c r="G35" s="18">
        <v>714401889</v>
      </c>
      <c r="H35" s="18">
        <v>544401889</v>
      </c>
      <c r="I35" s="4" t="s">
        <v>75</v>
      </c>
      <c r="J35" s="4" t="s">
        <v>76</v>
      </c>
      <c r="K35" s="4" t="s">
        <v>76</v>
      </c>
      <c r="L35" s="4" t="s">
        <v>76</v>
      </c>
      <c r="M35" s="4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76</v>
      </c>
      <c r="S35" s="4" t="s">
        <v>76</v>
      </c>
      <c r="T35" s="4" t="s">
        <v>76</v>
      </c>
      <c r="U35" s="4" t="s">
        <v>76</v>
      </c>
      <c r="V35" s="4" t="s">
        <v>76</v>
      </c>
    </row>
    <row r="36" spans="1:22" ht="18" x14ac:dyDescent="0.2">
      <c r="A36" s="5" t="s">
        <v>48</v>
      </c>
      <c r="B36">
        <v>130</v>
      </c>
      <c r="C36" t="s">
        <v>8</v>
      </c>
      <c r="D36" s="1">
        <v>41831</v>
      </c>
      <c r="E36" s="18">
        <v>170000000</v>
      </c>
      <c r="F36" s="18">
        <v>208545589</v>
      </c>
      <c r="G36" s="18">
        <v>710644566</v>
      </c>
      <c r="H36" s="18">
        <v>540644566</v>
      </c>
      <c r="I36" s="4" t="s">
        <v>76</v>
      </c>
      <c r="J36" s="4" t="s">
        <v>76</v>
      </c>
      <c r="K36" s="4" t="s">
        <v>76</v>
      </c>
      <c r="L36" s="4" t="s">
        <v>76</v>
      </c>
      <c r="M36" s="4" t="s">
        <v>76</v>
      </c>
      <c r="N36" s="4" t="s">
        <v>76</v>
      </c>
      <c r="O36" s="4" t="s">
        <v>76</v>
      </c>
      <c r="P36" s="4" t="s">
        <v>76</v>
      </c>
      <c r="Q36" s="4" t="s">
        <v>75</v>
      </c>
      <c r="R36" s="4" t="s">
        <v>76</v>
      </c>
      <c r="S36" s="4" t="s">
        <v>76</v>
      </c>
      <c r="T36" s="4" t="s">
        <v>76</v>
      </c>
      <c r="U36" s="4" t="s">
        <v>76</v>
      </c>
      <c r="V36" s="4" t="s">
        <v>76</v>
      </c>
    </row>
    <row r="37" spans="1:22" ht="18" x14ac:dyDescent="0.2">
      <c r="A37" s="5" t="s">
        <v>49</v>
      </c>
      <c r="B37">
        <v>142</v>
      </c>
      <c r="C37" t="s">
        <v>0</v>
      </c>
      <c r="D37" s="1">
        <v>41761</v>
      </c>
      <c r="E37" s="18">
        <v>200000000</v>
      </c>
      <c r="F37" s="18">
        <v>202853933</v>
      </c>
      <c r="G37" s="18">
        <v>708996336</v>
      </c>
      <c r="H37" s="18">
        <v>508996336</v>
      </c>
      <c r="I37" s="4" t="s">
        <v>75</v>
      </c>
      <c r="J37" s="4" t="s">
        <v>76</v>
      </c>
      <c r="K37" s="4" t="s">
        <v>76</v>
      </c>
      <c r="L37" s="4" t="s">
        <v>76</v>
      </c>
      <c r="M37" s="4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</row>
    <row r="38" spans="1:22" ht="18" x14ac:dyDescent="0.2">
      <c r="A38" s="5" t="s">
        <v>50</v>
      </c>
      <c r="B38">
        <v>142</v>
      </c>
      <c r="C38" t="s">
        <v>0</v>
      </c>
      <c r="D38" s="1">
        <v>40991</v>
      </c>
      <c r="E38" s="18">
        <v>80000000</v>
      </c>
      <c r="F38" s="18">
        <v>408010692</v>
      </c>
      <c r="G38" s="18">
        <v>677923379</v>
      </c>
      <c r="H38" s="18">
        <v>597923379</v>
      </c>
      <c r="I38" s="4" t="s">
        <v>75</v>
      </c>
      <c r="J38" s="4" t="s">
        <v>76</v>
      </c>
      <c r="K38" s="4" t="s">
        <v>76</v>
      </c>
      <c r="L38" s="4" t="s">
        <v>76</v>
      </c>
      <c r="M38" s="4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</row>
    <row r="39" spans="1:22" ht="18" x14ac:dyDescent="0.2">
      <c r="A39" s="5" t="s">
        <v>51</v>
      </c>
      <c r="B39">
        <v>115</v>
      </c>
      <c r="C39" t="s">
        <v>6</v>
      </c>
      <c r="D39" s="1">
        <v>42678</v>
      </c>
      <c r="E39" s="18">
        <v>165000000</v>
      </c>
      <c r="F39" s="18">
        <v>232641920</v>
      </c>
      <c r="G39" s="18">
        <v>676404566</v>
      </c>
      <c r="H39" s="18">
        <v>511404566</v>
      </c>
      <c r="I39" s="4" t="s">
        <v>76</v>
      </c>
      <c r="J39" s="4" t="s">
        <v>76</v>
      </c>
      <c r="K39" s="4" t="s">
        <v>76</v>
      </c>
      <c r="L39" s="4" t="s">
        <v>76</v>
      </c>
      <c r="M39" s="4" t="s">
        <v>76</v>
      </c>
      <c r="N39" s="4" t="s">
        <v>76</v>
      </c>
      <c r="O39" s="4" t="s">
        <v>75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</row>
    <row r="40" spans="1:22" ht="18" x14ac:dyDescent="0.2">
      <c r="A40" s="5" t="s">
        <v>52</v>
      </c>
      <c r="B40">
        <v>143</v>
      </c>
      <c r="C40" t="s">
        <v>0</v>
      </c>
      <c r="D40" s="1">
        <v>41439</v>
      </c>
      <c r="E40" s="18">
        <v>225000000</v>
      </c>
      <c r="F40" s="18">
        <v>291045518</v>
      </c>
      <c r="G40" s="18">
        <v>667999518</v>
      </c>
      <c r="H40" s="18">
        <v>442999518</v>
      </c>
      <c r="I40" s="4" t="s">
        <v>75</v>
      </c>
      <c r="J40" s="4" t="s">
        <v>76</v>
      </c>
      <c r="K40" s="4" t="s">
        <v>76</v>
      </c>
      <c r="L40" s="4" t="s">
        <v>76</v>
      </c>
      <c r="M40" s="4" t="s">
        <v>76</v>
      </c>
      <c r="N40" s="4" t="s">
        <v>76</v>
      </c>
      <c r="O40" s="4" t="s">
        <v>76</v>
      </c>
      <c r="P40" s="4" t="s">
        <v>76</v>
      </c>
      <c r="Q40" s="4" t="s">
        <v>76</v>
      </c>
      <c r="R40" s="4" t="s">
        <v>76</v>
      </c>
      <c r="S40" s="4" t="s">
        <v>76</v>
      </c>
      <c r="T40" s="4" t="s">
        <v>76</v>
      </c>
      <c r="U40" s="4" t="s">
        <v>76</v>
      </c>
      <c r="V40" s="4" t="s">
        <v>76</v>
      </c>
    </row>
    <row r="41" spans="1:22" ht="18" x14ac:dyDescent="0.2">
      <c r="A41" s="5" t="s">
        <v>53</v>
      </c>
      <c r="B41">
        <v>90</v>
      </c>
      <c r="C41" t="s">
        <v>3</v>
      </c>
      <c r="D41" s="1">
        <v>40689</v>
      </c>
      <c r="E41" s="18">
        <v>150000000</v>
      </c>
      <c r="F41" s="18">
        <v>165249063</v>
      </c>
      <c r="G41" s="18">
        <v>664837547</v>
      </c>
      <c r="H41" s="18">
        <v>514837547</v>
      </c>
      <c r="I41" s="4" t="s">
        <v>76</v>
      </c>
      <c r="J41" s="4" t="s">
        <v>76</v>
      </c>
      <c r="K41" s="4" t="s">
        <v>76</v>
      </c>
      <c r="L41" s="4" t="s">
        <v>75</v>
      </c>
      <c r="M41" s="4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</row>
    <row r="42" spans="1:22" ht="18" x14ac:dyDescent="0.2">
      <c r="A42" s="5" t="s">
        <v>54</v>
      </c>
      <c r="B42">
        <v>120</v>
      </c>
      <c r="C42" t="s">
        <v>6</v>
      </c>
      <c r="D42" s="1">
        <v>43056</v>
      </c>
      <c r="E42" s="18">
        <v>300000000</v>
      </c>
      <c r="F42" s="18">
        <v>229024295</v>
      </c>
      <c r="G42" s="18">
        <v>655945209</v>
      </c>
      <c r="H42" s="18">
        <v>355945209</v>
      </c>
      <c r="I42" s="4" t="s">
        <v>76</v>
      </c>
      <c r="J42" s="4" t="s">
        <v>76</v>
      </c>
      <c r="K42" s="4" t="s">
        <v>76</v>
      </c>
      <c r="L42" s="4" t="s">
        <v>76</v>
      </c>
      <c r="M42" s="4" t="s">
        <v>76</v>
      </c>
      <c r="N42" s="4" t="s">
        <v>76</v>
      </c>
      <c r="O42" s="4" t="s">
        <v>75</v>
      </c>
      <c r="P42" s="4" t="s">
        <v>76</v>
      </c>
      <c r="Q42" s="4" t="s">
        <v>76</v>
      </c>
      <c r="R42" s="4" t="s">
        <v>76</v>
      </c>
      <c r="S42" s="4" t="s">
        <v>76</v>
      </c>
      <c r="T42" s="4" t="s">
        <v>76</v>
      </c>
      <c r="U42" s="4" t="s">
        <v>76</v>
      </c>
      <c r="V42" s="4" t="s">
        <v>76</v>
      </c>
    </row>
    <row r="43" spans="1:22" ht="18" x14ac:dyDescent="0.2">
      <c r="A43" s="5" t="s">
        <v>55</v>
      </c>
      <c r="B43">
        <v>106</v>
      </c>
      <c r="C43" t="s">
        <v>4</v>
      </c>
      <c r="D43" s="1">
        <v>41054</v>
      </c>
      <c r="E43" s="18">
        <v>215000000</v>
      </c>
      <c r="F43" s="18">
        <v>179020854</v>
      </c>
      <c r="G43" s="18">
        <v>654213485</v>
      </c>
      <c r="H43" s="18">
        <v>439213485</v>
      </c>
      <c r="I43" s="4" t="s">
        <v>76</v>
      </c>
      <c r="J43" s="4" t="s">
        <v>76</v>
      </c>
      <c r="K43" s="4" t="s">
        <v>76</v>
      </c>
      <c r="L43" s="4" t="s">
        <v>76</v>
      </c>
      <c r="M43" s="4" t="s">
        <v>75</v>
      </c>
      <c r="N43" s="4" t="s">
        <v>76</v>
      </c>
      <c r="O43" s="4" t="s">
        <v>76</v>
      </c>
      <c r="P43" s="4" t="s">
        <v>76</v>
      </c>
      <c r="Q43" s="4" t="s">
        <v>76</v>
      </c>
      <c r="R43" s="4" t="s">
        <v>76</v>
      </c>
      <c r="S43" s="4" t="s">
        <v>76</v>
      </c>
      <c r="T43" s="4" t="s">
        <v>76</v>
      </c>
      <c r="U43" s="4" t="s">
        <v>76</v>
      </c>
      <c r="V43" s="4" t="s">
        <v>76</v>
      </c>
    </row>
    <row r="44" spans="1:22" ht="18" x14ac:dyDescent="0.2">
      <c r="A44" s="5" t="s">
        <v>56</v>
      </c>
      <c r="B44">
        <v>102</v>
      </c>
      <c r="C44" t="s">
        <v>3</v>
      </c>
      <c r="D44" s="1">
        <v>41950</v>
      </c>
      <c r="E44" s="18">
        <v>165000000</v>
      </c>
      <c r="F44" s="18">
        <v>222527828</v>
      </c>
      <c r="G44" s="18">
        <v>652127828</v>
      </c>
      <c r="H44" s="18">
        <v>487127828</v>
      </c>
      <c r="I44" s="4" t="s">
        <v>76</v>
      </c>
      <c r="J44" s="4" t="s">
        <v>76</v>
      </c>
      <c r="K44" s="4" t="s">
        <v>76</v>
      </c>
      <c r="L44" s="4" t="s">
        <v>75</v>
      </c>
      <c r="M44" s="4" t="s">
        <v>76</v>
      </c>
      <c r="N44" s="4" t="s">
        <v>76</v>
      </c>
      <c r="O44" s="4" t="s">
        <v>76</v>
      </c>
      <c r="P44" s="4" t="s">
        <v>76</v>
      </c>
      <c r="Q44" s="4" t="s">
        <v>76</v>
      </c>
      <c r="R44" s="4" t="s">
        <v>76</v>
      </c>
      <c r="S44" s="4" t="s">
        <v>76</v>
      </c>
      <c r="T44" s="4" t="s">
        <v>76</v>
      </c>
      <c r="U44" s="4" t="s">
        <v>76</v>
      </c>
      <c r="V44" s="4" t="s">
        <v>76</v>
      </c>
    </row>
    <row r="45" spans="1:22" ht="18" x14ac:dyDescent="0.2">
      <c r="A45" s="5" t="s">
        <v>57</v>
      </c>
      <c r="B45">
        <v>137</v>
      </c>
      <c r="C45" t="s">
        <v>0</v>
      </c>
      <c r="D45" s="1">
        <v>42328</v>
      </c>
      <c r="E45" s="18">
        <v>160000000</v>
      </c>
      <c r="F45" s="18">
        <v>281723902</v>
      </c>
      <c r="G45" s="18">
        <v>648986787</v>
      </c>
      <c r="H45" s="18">
        <v>488986787</v>
      </c>
      <c r="I45" s="4" t="s">
        <v>75</v>
      </c>
      <c r="J45" s="4" t="s">
        <v>76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  <c r="P45" s="4" t="s">
        <v>76</v>
      </c>
      <c r="Q45" s="4" t="s">
        <v>76</v>
      </c>
      <c r="R45" s="4" t="s">
        <v>76</v>
      </c>
      <c r="S45" s="4" t="s">
        <v>76</v>
      </c>
      <c r="T45" s="4" t="s">
        <v>76</v>
      </c>
      <c r="U45" s="4" t="s">
        <v>76</v>
      </c>
      <c r="V45" s="4" t="s">
        <v>76</v>
      </c>
    </row>
    <row r="46" spans="1:22" ht="18" x14ac:dyDescent="0.2">
      <c r="A46" s="5" t="s">
        <v>58</v>
      </c>
      <c r="B46">
        <v>112</v>
      </c>
      <c r="C46" t="s">
        <v>6</v>
      </c>
      <c r="D46" s="1">
        <v>41586</v>
      </c>
      <c r="E46" s="18">
        <v>150000000</v>
      </c>
      <c r="F46" s="18">
        <v>206362140</v>
      </c>
      <c r="G46" s="18">
        <v>644602516</v>
      </c>
      <c r="H46" s="18">
        <v>494602516</v>
      </c>
      <c r="I46" s="4" t="s">
        <v>76</v>
      </c>
      <c r="J46" s="4" t="s">
        <v>76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75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</row>
    <row r="47" spans="1:22" ht="18" x14ac:dyDescent="0.2">
      <c r="A47" s="5" t="s">
        <v>59</v>
      </c>
      <c r="B47">
        <v>118</v>
      </c>
      <c r="C47" t="s">
        <v>4</v>
      </c>
      <c r="D47" s="1">
        <v>43287</v>
      </c>
      <c r="E47" s="18">
        <v>130000000</v>
      </c>
      <c r="F47" s="18">
        <v>216648740</v>
      </c>
      <c r="G47" s="18">
        <v>623144660</v>
      </c>
      <c r="H47" s="18">
        <v>493144660</v>
      </c>
      <c r="I47" s="4" t="s">
        <v>76</v>
      </c>
      <c r="J47" s="4" t="s">
        <v>76</v>
      </c>
      <c r="K47" s="4" t="s">
        <v>76</v>
      </c>
      <c r="L47" s="4" t="s">
        <v>76</v>
      </c>
      <c r="M47" s="4" t="s">
        <v>75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</row>
    <row r="48" spans="1:22" ht="18" x14ac:dyDescent="0.2">
      <c r="A48" s="5" t="s">
        <v>60</v>
      </c>
      <c r="B48">
        <v>124</v>
      </c>
      <c r="C48" t="s">
        <v>0</v>
      </c>
      <c r="D48" s="1">
        <v>40305</v>
      </c>
      <c r="E48" s="18">
        <v>170000000</v>
      </c>
      <c r="F48" s="18">
        <v>312433331</v>
      </c>
      <c r="G48" s="18">
        <v>621156389</v>
      </c>
      <c r="H48" s="18">
        <v>451156389</v>
      </c>
      <c r="I48" s="4" t="s">
        <v>75</v>
      </c>
      <c r="J48" s="4" t="s">
        <v>76</v>
      </c>
      <c r="K48" s="4" t="s">
        <v>76</v>
      </c>
      <c r="L48" s="4" t="s">
        <v>76</v>
      </c>
      <c r="M48" s="4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76</v>
      </c>
    </row>
    <row r="49" spans="1:22" ht="18" x14ac:dyDescent="0.2">
      <c r="A49" s="5" t="s">
        <v>61</v>
      </c>
      <c r="B49">
        <v>102</v>
      </c>
      <c r="C49" t="s">
        <v>3</v>
      </c>
      <c r="D49" s="1">
        <v>41803</v>
      </c>
      <c r="E49" s="18">
        <v>145000000</v>
      </c>
      <c r="F49" s="18">
        <v>177002924</v>
      </c>
      <c r="G49" s="18">
        <v>614586270</v>
      </c>
      <c r="H49" s="18">
        <v>469586270</v>
      </c>
      <c r="I49" s="4" t="s">
        <v>76</v>
      </c>
      <c r="J49" s="4" t="s">
        <v>76</v>
      </c>
      <c r="K49" s="4" t="s">
        <v>76</v>
      </c>
      <c r="L49" s="4" t="s">
        <v>75</v>
      </c>
      <c r="M49" s="4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</row>
    <row r="50" spans="1:22" ht="18" x14ac:dyDescent="0.2">
      <c r="A50" s="5" t="s">
        <v>62</v>
      </c>
      <c r="B50">
        <v>154</v>
      </c>
      <c r="C50" t="s">
        <v>0</v>
      </c>
      <c r="D50" s="1">
        <v>42907</v>
      </c>
      <c r="E50" s="18">
        <v>217000000</v>
      </c>
      <c r="F50" s="18">
        <v>130168683</v>
      </c>
      <c r="G50" s="18">
        <v>602893340</v>
      </c>
      <c r="H50" s="18">
        <v>385893340</v>
      </c>
      <c r="I50" s="4" t="s">
        <v>75</v>
      </c>
      <c r="J50" s="4" t="s">
        <v>76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</row>
    <row r="51" spans="1:22" ht="18" x14ac:dyDescent="0.2">
      <c r="A51" s="5" t="s">
        <v>63</v>
      </c>
      <c r="B51">
        <v>140</v>
      </c>
      <c r="C51" t="s">
        <v>0</v>
      </c>
      <c r="D51" s="1">
        <v>43188</v>
      </c>
      <c r="E51" s="18">
        <v>150000000</v>
      </c>
      <c r="F51" s="18">
        <v>137690172</v>
      </c>
      <c r="G51" s="18">
        <v>579290136</v>
      </c>
      <c r="H51" s="18">
        <v>429290136</v>
      </c>
      <c r="I51" s="4" t="s">
        <v>75</v>
      </c>
      <c r="J51" s="4" t="s">
        <v>76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76</v>
      </c>
      <c r="P51" s="4" t="s">
        <v>76</v>
      </c>
      <c r="Q51" s="4" t="s">
        <v>76</v>
      </c>
      <c r="R51" s="4" t="s">
        <v>76</v>
      </c>
      <c r="S51" s="4" t="s">
        <v>76</v>
      </c>
      <c r="T51" s="4" t="s">
        <v>76</v>
      </c>
      <c r="U51" s="4" t="s">
        <v>76</v>
      </c>
      <c r="V51" s="4" t="s">
        <v>76</v>
      </c>
    </row>
    <row r="52" spans="1:22" ht="18" x14ac:dyDescent="0.2">
      <c r="A52" s="5" t="s">
        <v>64</v>
      </c>
      <c r="B52">
        <v>98</v>
      </c>
      <c r="C52" t="s">
        <v>3</v>
      </c>
      <c r="D52" s="1">
        <v>41355</v>
      </c>
      <c r="E52" s="18">
        <v>135000000</v>
      </c>
      <c r="F52" s="18">
        <v>187168425</v>
      </c>
      <c r="G52" s="18">
        <v>573068425</v>
      </c>
      <c r="H52" s="18">
        <v>438068425</v>
      </c>
      <c r="I52" s="4" t="s">
        <v>76</v>
      </c>
      <c r="J52" s="4" t="s">
        <v>76</v>
      </c>
      <c r="K52" s="4" t="s">
        <v>76</v>
      </c>
      <c r="L52" s="4" t="s">
        <v>75</v>
      </c>
      <c r="M52" s="4" t="s">
        <v>76</v>
      </c>
      <c r="N52" s="4" t="s">
        <v>76</v>
      </c>
      <c r="O52" s="4" t="s">
        <v>76</v>
      </c>
      <c r="P52" s="4" t="s">
        <v>76</v>
      </c>
      <c r="Q52" s="4" t="s">
        <v>76</v>
      </c>
      <c r="R52" s="4" t="s">
        <v>76</v>
      </c>
      <c r="S52" s="4" t="s">
        <v>76</v>
      </c>
      <c r="T52" s="4" t="s">
        <v>76</v>
      </c>
      <c r="U52" s="4" t="s">
        <v>76</v>
      </c>
      <c r="V52" s="4" t="s">
        <v>76</v>
      </c>
    </row>
    <row r="53" spans="1:22" ht="18" x14ac:dyDescent="0.2">
      <c r="A53" s="5" t="s">
        <v>65</v>
      </c>
      <c r="B53">
        <v>118</v>
      </c>
      <c r="C53" t="s">
        <v>6</v>
      </c>
      <c r="D53" s="1">
        <v>42804</v>
      </c>
      <c r="E53" s="18">
        <v>185000000</v>
      </c>
      <c r="F53" s="18">
        <v>168052812</v>
      </c>
      <c r="G53" s="18">
        <v>561072059</v>
      </c>
      <c r="H53" s="18">
        <v>376072059</v>
      </c>
      <c r="I53" s="4" t="s">
        <v>76</v>
      </c>
      <c r="J53" s="4" t="s">
        <v>76</v>
      </c>
      <c r="K53" s="4" t="s">
        <v>76</v>
      </c>
      <c r="L53" s="4" t="s">
        <v>76</v>
      </c>
      <c r="M53" s="4" t="s">
        <v>76</v>
      </c>
      <c r="N53" s="4" t="s">
        <v>76</v>
      </c>
      <c r="O53" s="4" t="s">
        <v>75</v>
      </c>
      <c r="P53" s="4" t="s">
        <v>76</v>
      </c>
      <c r="Q53" s="4" t="s">
        <v>76</v>
      </c>
      <c r="R53" s="4" t="s">
        <v>76</v>
      </c>
      <c r="S53" s="4" t="s">
        <v>76</v>
      </c>
      <c r="T53" s="4" t="s">
        <v>76</v>
      </c>
      <c r="U53" s="4" t="s">
        <v>76</v>
      </c>
      <c r="V53" s="4" t="s">
        <v>76</v>
      </c>
    </row>
    <row r="54" spans="1:22" ht="18" x14ac:dyDescent="0.2">
      <c r="A54" s="5" t="s">
        <v>66</v>
      </c>
      <c r="B54">
        <v>90</v>
      </c>
      <c r="C54" t="s">
        <v>3</v>
      </c>
      <c r="D54" s="1">
        <v>40844</v>
      </c>
      <c r="E54" s="18">
        <v>130000000</v>
      </c>
      <c r="F54" s="18">
        <v>149260504</v>
      </c>
      <c r="G54" s="18">
        <v>554987477</v>
      </c>
      <c r="H54" s="18">
        <v>424987477</v>
      </c>
      <c r="I54" s="4" t="s">
        <v>76</v>
      </c>
      <c r="J54" s="4" t="s">
        <v>76</v>
      </c>
      <c r="K54" s="4" t="s">
        <v>76</v>
      </c>
      <c r="L54" s="4" t="s">
        <v>75</v>
      </c>
      <c r="M54" s="4" t="s">
        <v>76</v>
      </c>
      <c r="N54" s="4" t="s">
        <v>76</v>
      </c>
      <c r="O54" s="4" t="s">
        <v>76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</row>
    <row r="55" spans="1:22" ht="17" thickBot="1" x14ac:dyDescent="0.25"/>
    <row r="56" spans="1:22" x14ac:dyDescent="0.2">
      <c r="A56" s="10" t="s">
        <v>80</v>
      </c>
      <c r="B56" s="22">
        <f>MIN(B2:B54)</f>
        <v>90</v>
      </c>
      <c r="D56" s="10" t="s">
        <v>80</v>
      </c>
      <c r="E56" s="11">
        <f>MIN(E2:E54)</f>
        <v>58000000</v>
      </c>
      <c r="F56" s="11">
        <f t="shared" ref="F56:H56" si="0">MIN(F2:F54)</f>
        <v>130168683</v>
      </c>
      <c r="G56" s="11">
        <f t="shared" si="0"/>
        <v>554987477</v>
      </c>
      <c r="H56" s="11">
        <f t="shared" si="0"/>
        <v>355945209</v>
      </c>
    </row>
    <row r="57" spans="1:22" x14ac:dyDescent="0.2">
      <c r="A57" s="12" t="s">
        <v>81</v>
      </c>
      <c r="B57" s="23">
        <f>MAX(B2:B54)</f>
        <v>165</v>
      </c>
      <c r="D57" s="12" t="s">
        <v>81</v>
      </c>
      <c r="E57" s="13">
        <f>MAX(E2:E54)</f>
        <v>410600000</v>
      </c>
      <c r="F57" s="13">
        <f t="shared" ref="F57:H57" si="1">MAX(F2:F54)</f>
        <v>700059566</v>
      </c>
      <c r="G57" s="13">
        <f t="shared" si="1"/>
        <v>2048134200</v>
      </c>
      <c r="H57" s="13">
        <f t="shared" si="1"/>
        <v>1748134200</v>
      </c>
    </row>
    <row r="58" spans="1:22" x14ac:dyDescent="0.2">
      <c r="A58" s="14" t="s">
        <v>82</v>
      </c>
      <c r="B58" s="24">
        <f>AVERAGE(B2:B54)</f>
        <v>128.9433962264151</v>
      </c>
      <c r="D58" s="14" t="s">
        <v>82</v>
      </c>
      <c r="E58" s="15">
        <f>AVERAGE(E2:E54)</f>
        <v>187852830.18867925</v>
      </c>
      <c r="F58" s="15">
        <f t="shared" ref="F58:H58" si="2">AVERAGE(F2:F54)</f>
        <v>322000105.8490566</v>
      </c>
      <c r="G58" s="15">
        <f t="shared" si="2"/>
        <v>891780069.47169816</v>
      </c>
      <c r="H58" s="15">
        <f t="shared" si="2"/>
        <v>703927239.28301883</v>
      </c>
    </row>
    <row r="59" spans="1:22" x14ac:dyDescent="0.2">
      <c r="A59" s="12" t="s">
        <v>83</v>
      </c>
      <c r="B59" s="23">
        <f>MEDIAN(B2:B54)</f>
        <v>130</v>
      </c>
      <c r="D59" s="12" t="s">
        <v>83</v>
      </c>
      <c r="E59" s="13">
        <f>MEDIAN(E2:E54)</f>
        <v>175000000</v>
      </c>
      <c r="F59" s="13">
        <f t="shared" ref="F59:H59" si="3">MEDIAN(F2:F54)</f>
        <v>304360277</v>
      </c>
      <c r="G59" s="13">
        <f t="shared" si="3"/>
        <v>786680557</v>
      </c>
      <c r="H59" s="13">
        <f t="shared" si="3"/>
        <v>600867516</v>
      </c>
    </row>
    <row r="60" spans="1:22" ht="17" thickBot="1" x14ac:dyDescent="0.25">
      <c r="A60" s="16" t="s">
        <v>84</v>
      </c>
      <c r="B60" s="25">
        <f>_xlfn.STDEV.P(B2:B54)</f>
        <v>17.036492568357019</v>
      </c>
      <c r="D60" s="16" t="s">
        <v>84</v>
      </c>
      <c r="E60" s="17">
        <f>_xlfn.STDEV.P(E2:E54)</f>
        <v>61274417.093133084</v>
      </c>
      <c r="F60" s="17">
        <f t="shared" ref="F60:H60" si="4">_xlfn.STDEV.P(F2:F54)</f>
        <v>140643643.53888834</v>
      </c>
      <c r="G60" s="17">
        <f t="shared" si="4"/>
        <v>307462230.55065286</v>
      </c>
      <c r="H60" s="17">
        <f t="shared" si="4"/>
        <v>287366890.34885359</v>
      </c>
    </row>
    <row r="66" spans="3:3" x14ac:dyDescent="0.2">
      <c r="C66">
        <f>(1003-892)/892</f>
        <v>0.12443946188340807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F3DB-914D-4F74-9C29-C22B256190F8}">
  <dimension ref="A1:B18"/>
  <sheetViews>
    <sheetView workbookViewId="0">
      <selection activeCell="B22" sqref="B22"/>
    </sheetView>
  </sheetViews>
  <sheetFormatPr baseColWidth="10" defaultColWidth="8.83203125" defaultRowHeight="16" x14ac:dyDescent="0.2"/>
  <cols>
    <col min="1" max="1" width="9.33203125" customWidth="1"/>
    <col min="2" max="2" width="9.1640625" customWidth="1"/>
  </cols>
  <sheetData>
    <row r="1" spans="1:2" ht="21" x14ac:dyDescent="0.25">
      <c r="A1" s="8" t="s">
        <v>78</v>
      </c>
      <c r="B1" s="8" t="s">
        <v>79</v>
      </c>
    </row>
    <row r="2" spans="1:2" x14ac:dyDescent="0.2">
      <c r="A2" s="6" t="s">
        <v>0</v>
      </c>
      <c r="B2" s="6">
        <v>26</v>
      </c>
    </row>
    <row r="3" spans="1:2" x14ac:dyDescent="0.2">
      <c r="A3" s="7" t="s">
        <v>3</v>
      </c>
      <c r="B3" s="7">
        <v>6</v>
      </c>
    </row>
    <row r="4" spans="1:2" x14ac:dyDescent="0.2">
      <c r="A4" s="6" t="s">
        <v>6</v>
      </c>
      <c r="B4" s="6">
        <v>10</v>
      </c>
    </row>
    <row r="5" spans="1:2" x14ac:dyDescent="0.2">
      <c r="A5" s="7" t="s">
        <v>77</v>
      </c>
      <c r="B5" s="7">
        <v>2</v>
      </c>
    </row>
    <row r="6" spans="1:2" x14ac:dyDescent="0.2">
      <c r="A6" s="6" t="s">
        <v>4</v>
      </c>
      <c r="B6" s="6">
        <v>7</v>
      </c>
    </row>
    <row r="7" spans="1:2" x14ac:dyDescent="0.2">
      <c r="A7" s="7" t="s">
        <v>5</v>
      </c>
      <c r="B7" s="7">
        <v>1</v>
      </c>
    </row>
    <row r="8" spans="1:2" x14ac:dyDescent="0.2">
      <c r="A8" s="9" t="s">
        <v>8</v>
      </c>
      <c r="B8" s="9">
        <v>1</v>
      </c>
    </row>
    <row r="10" spans="1:2" x14ac:dyDescent="0.2">
      <c r="B10">
        <f>SUM(Table2[Count])</f>
        <v>53</v>
      </c>
    </row>
    <row r="12" spans="1:2" x14ac:dyDescent="0.2">
      <c r="A12" s="19" t="s">
        <v>0</v>
      </c>
      <c r="B12" s="21">
        <f>B2/$B$10</f>
        <v>0.49056603773584906</v>
      </c>
    </row>
    <row r="13" spans="1:2" x14ac:dyDescent="0.2">
      <c r="A13" s="20" t="s">
        <v>3</v>
      </c>
      <c r="B13" s="21">
        <f t="shared" ref="B13:B18" si="0">B3/$B$10</f>
        <v>0.11320754716981132</v>
      </c>
    </row>
    <row r="14" spans="1:2" x14ac:dyDescent="0.2">
      <c r="A14" s="19" t="s">
        <v>6</v>
      </c>
      <c r="B14" s="21">
        <f t="shared" si="0"/>
        <v>0.18867924528301888</v>
      </c>
    </row>
    <row r="15" spans="1:2" x14ac:dyDescent="0.2">
      <c r="A15" s="20" t="s">
        <v>77</v>
      </c>
      <c r="B15" s="21">
        <f t="shared" si="0"/>
        <v>3.7735849056603772E-2</v>
      </c>
    </row>
    <row r="16" spans="1:2" x14ac:dyDescent="0.2">
      <c r="A16" s="19" t="s">
        <v>4</v>
      </c>
      <c r="B16" s="21">
        <f t="shared" si="0"/>
        <v>0.13207547169811321</v>
      </c>
    </row>
    <row r="17" spans="1:2" x14ac:dyDescent="0.2">
      <c r="A17" s="20" t="s">
        <v>5</v>
      </c>
      <c r="B17" s="21">
        <f t="shared" si="0"/>
        <v>1.8867924528301886E-2</v>
      </c>
    </row>
    <row r="18" spans="1:2" x14ac:dyDescent="0.2">
      <c r="A18" s="19" t="s">
        <v>8</v>
      </c>
      <c r="B18" s="21">
        <f t="shared" si="0"/>
        <v>1.8867924528301886E-2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D260-CE65-4B05-A8C4-8CECF93841B1}">
  <dimension ref="A1"/>
  <sheetViews>
    <sheetView topLeftCell="B1" workbookViewId="0">
      <selection activeCell="T25" sqref="T25:U25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top_aa_movies</vt:lpstr>
      <vt:lpstr>Genre Count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Brown</dc:creator>
  <cp:lastModifiedBy>Rusty Brown</cp:lastModifiedBy>
  <dcterms:created xsi:type="dcterms:W3CDTF">2022-06-19T14:56:41Z</dcterms:created>
  <dcterms:modified xsi:type="dcterms:W3CDTF">2022-06-21T02:39:40Z</dcterms:modified>
</cp:coreProperties>
</file>