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ddd734a7a9429be/Study/Excel/Codebasics 2nd trial/"/>
    </mc:Choice>
  </mc:AlternateContent>
  <xr:revisionPtr revIDLastSave="0" documentId="8_{E05D93DD-C327-40E0-905E-7A4FD1153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3" i="1" a="1"/>
  <c r="Q3" i="1" s="1"/>
  <c r="R3" i="1" a="1"/>
  <c r="R3" i="1" s="1"/>
  <c r="S3" i="1" a="1"/>
  <c r="S3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M3" i="1" a="1"/>
  <c r="M3" i="1" s="1"/>
  <c r="N3" i="1" a="1"/>
  <c r="N3" i="1" s="1"/>
  <c r="O3" i="1" a="1"/>
  <c r="O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<sst xmlns="http://schemas.openxmlformats.org/spreadsheetml/2006/main" count="307" uniqueCount="168">
  <si>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</si>
  <si>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</si>
  <si>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</si>
  <si>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</si>
  <si>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</si>
  <si>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</si>
  <si>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</si>
  <si>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</si>
  <si>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</si>
  <si>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</si>
  <si>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</si>
  <si>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</si>
  <si>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</si>
  <si>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</si>
  <si>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</si>
  <si>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</si>
  <si>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</si>
  <si>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</si>
  <si>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</si>
  <si>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</si>
  <si>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</si>
  <si>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</si>
  <si>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</si>
  <si>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</si>
  <si>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</si>
  <si>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</si>
  <si>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</si>
  <si>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</si>
  <si>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</si>
  <si>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</si>
  <si>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</si>
  <si>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</si>
  <si>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</si>
  <si>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</si>
  <si>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</si>
  <si>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</si>
  <si>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</si>
  <si>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</si>
  <si>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</si>
  <si>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</si>
  <si>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</si>
  <si>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</si>
  <si>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</si>
  <si>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</si>
  <si>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</si>
  <si>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</si>
  <si>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</si>
  <si>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</si>
  <si>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</si>
  <si>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</si>
  <si>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</si>
  <si>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</si>
  <si>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</si>
  <si>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</si>
  <si>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</si>
  <si>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</si>
  <si>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</si>
  <si>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</si>
  <si>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</si>
  <si>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</si>
  <si>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</si>
  <si>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</si>
  <si>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</si>
  <si>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</si>
  <si>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</si>
  <si>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</si>
  <si>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</si>
  <si>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</si>
  <si>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</si>
  <si>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</si>
  <si>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</si>
  <si>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</si>
  <si>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</si>
  <si>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</si>
  <si>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</si>
  <si>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</si>
  <si>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</si>
  <si>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</si>
  <si>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</si>
  <si>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</si>
  <si>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</si>
  <si>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</si>
  <si>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</si>
  <si>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</si>
  <si>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</si>
  <si>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</si>
  <si>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</si>
  <si>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</si>
  <si>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</si>
  <si>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</si>
  <si>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</si>
  <si>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</si>
  <si>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</si>
  <si>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</si>
  <si>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</si>
  <si>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</si>
  <si>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</si>
  <si>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</si>
  <si>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</si>
  <si>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</si>
  <si>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</si>
  <si>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</si>
  <si>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</si>
  <si>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</si>
  <si>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</si>
  <si>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</si>
  <si>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</si>
  <si>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</si>
  <si>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</si>
  <si>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</si>
  <si>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</si>
  <si>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</si>
  <si>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</si>
  <si>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</si>
  <si>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N/A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</si>
  <si>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</si>
  <si>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</si>
  <si>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</si>
  <si>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</si>
  <si>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</si>
  <si>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</si>
  <si>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</si>
  <si>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</si>
  <si>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</si>
  <si>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</si>
  <si>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</si>
  <si>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</si>
  <si>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</si>
  <si>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</si>
  <si>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</si>
  <si>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</si>
  <si>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</si>
  <si>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</si>
  <si>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</si>
  <si>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</si>
  <si>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</si>
  <si>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</si>
  <si>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</si>
  <si>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</si>
  <si>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</si>
  <si>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</si>
  <si>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</si>
  <si>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</si>
  <si>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</si>
  <si>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</si>
  <si>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</si>
  <si>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</si>
  <si>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</si>
  <si>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</si>
  <si>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</si>
  <si>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</si>
  <si>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</si>
  <si>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</si>
  <si>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</si>
  <si>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</si>
  <si>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</si>
  <si>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movie_title</t>
  </si>
  <si>
    <t>currency5</t>
  </si>
  <si>
    <t>budget2</t>
  </si>
  <si>
    <t>revenue3</t>
  </si>
  <si>
    <t>unit4</t>
  </si>
  <si>
    <t>budget22</t>
  </si>
  <si>
    <t>revenue33</t>
  </si>
  <si>
    <t>unit44</t>
  </si>
  <si>
    <t>currency55</t>
  </si>
  <si>
    <t>using VLOOKUP</t>
  </si>
  <si>
    <t>using INDEXMATCH</t>
  </si>
  <si>
    <t>using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</si>
</sst>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B4044352-7BB3-4B4D-BD27-BE5C0A5B33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2:S43" totalsRowShown="0" headerRowDxfId="18">
  <autoFilter ref="A2:S43" xr:uid="{6A7FE39D-5614-4A7F-89B7-C167ABC0A251}"/>
  <tableColumns count="19">
    <tableColumn id="1" xr3:uid="{5E453F0D-B27C-433C-BF11-BA3FE1A6822E}" name="movie_id"/>
    <tableColumn id="9" xr3:uid="{EA07D768-E50F-446B-8DCD-299CF359C6A8}" name="movie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F0CD1E32-E93A-4EB6-B09E-EE2511E1739B}" name="budget" dataDxfId="13">
      <calculatedColumnFormula array="1">VLOOKUP(Movies[[#This Row],[movie_id]:[movie_id]],Financials[],2,FALSE)</calculatedColumnFormula>
    </tableColumn>
    <tableColumn id="11" xr3:uid="{63EBB81D-9F9F-43DD-B3D9-6A49A67FFB1D}" name="revenue" dataDxfId="12">
      <calculatedColumnFormula array="1">VLOOKUP(Movies[[#This Row],[movie_id]:[movie_id]],Financials[],3,FALSE)</calculatedColumnFormula>
    </tableColumn>
    <tableColumn id="12" xr3:uid="{0FA90541-CE38-4B23-9712-73990E691B1A}" name="unit" dataDxfId="11">
      <calculatedColumnFormula array="1">VLOOKUP(Movies[[#This Row],[movie_id]:[movie_id]],Financials[],4,FALSE)</calculatedColumnFormula>
    </tableColumn>
    <tableColumn id="13" xr3:uid="{07D6BD5D-AE6A-4DB6-AB4C-D41CD663FCF9}" name="currency" dataDxfId="10">
      <calculatedColumnFormula array="1">VLOOKUP(Movies[[#This Row],[movie_id]:[movie_id]],Financials[],5,FALSE)</calculatedColumnFormula>
    </tableColumn>
    <tableColumn id="14" xr3:uid="{808ABF42-3AB0-4DCC-B437-1300C98FE87E}" name="budget2" dataDxfId="6">
      <calculatedColumnFormula array="1">INDEX(Financials[],MATCH(Movies[[#This Row],[movie_id]:[movie_id]],Financials[[movie_id]:[movie_id]],0),MATCH(Movies[[#Headers],[budget]],Financials[#Headers],0))</calculatedColumnFormula>
    </tableColumn>
    <tableColumn id="15" xr3:uid="{B64AA277-F41E-4136-98C7-C7EE8A4FA5DA}" name="revenue3" dataDxfId="7">
      <calculatedColumnFormula array="1">INDEX(Financials[],MATCH(Movies[[#This Row],[movie_id]:[movie_id]],Financials[[movie_id]:[movie_id]],0),MATCH(Movies[[#Headers],[revenue]],Financials[#Headers],0))</calculatedColumnFormula>
    </tableColumn>
    <tableColumn id="16" xr3:uid="{0EB7EE48-EE19-4908-8C10-92FAA60C5AB3}" name="unit4" dataDxfId="9">
      <calculatedColumnFormula array="1">INDEX(Financials[],MATCH(Movies[[#This Row],[movie_id]:[movie_id]],Financials[[movie_id]:[movie_id]],0),MATCH(Movies[[#Headers],[unit]],Financials[#Headers],0))</calculatedColumnFormula>
    </tableColumn>
    <tableColumn id="17" xr3:uid="{CBD0CA85-ECFC-41B7-B6FE-141EE2BD21A7}" name="currency5" dataDxfId="8">
      <calculatedColumnFormula array="1">INDEX(Financials[],MATCH(Movies[[#This Row],[movie_id]:[movie_id]],Financials[[movie_id]:[movie_id]],0),MATCH(Movies[[#Headers],[currency]],Financials[#Headers],0))</calculatedColumnFormula>
    </tableColumn>
    <tableColumn id="18" xr3:uid="{CDB71324-0575-43A8-8D17-7B22121D8E41}" name="budget22" dataDxfId="2">
      <calculatedColumnFormula array="1">_xlfn.XLOOKUP(Movies[[#This Row],[movie_id]:[movie_id]],Financials[[movie_id]:[movie_id]],Financials[budget],0,0)</calculatedColumnFormula>
    </tableColumn>
    <tableColumn id="19" xr3:uid="{1DE7DCF2-78CB-47CA-88AD-24CD601E7025}" name="revenue33" dataDxfId="5">
      <calculatedColumnFormula array="1">_xlfn.XLOOKUP(Movies[[#This Row],[movie_id]:[movie_id]],Financials[[movie_id]:[movie_id]],Financials[revenue],0,0)</calculatedColumnFormula>
    </tableColumn>
    <tableColumn id="20" xr3:uid="{3C92AFEB-EF9C-4494-AE56-63B1FCF3A4CB}" name="unit44" dataDxfId="4">
      <calculatedColumnFormula array="1">_xlfn.XLOOKUP(Movies[[#This Row],[movie_id]:[movie_id]],Financials[[movie_id]:[movie_id]],Financials[unit],0,0)</calculatedColumnFormula>
    </tableColumn>
    <tableColumn id="21" xr3:uid="{1AA10197-7F7A-4FB6-9DDE-CD92E2AFA799}" name="currency55" dataDxfId="3">
      <calculatedColumnFormula array="1">_xlfn.XLOOKUP(Movies[[#This Row],[movie_id]:[movie_id]],Financials[[movie_id]:[movie_id]],Financials[currency],0,0)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C1" zoomScale="117" zoomScaleNormal="175" workbookViewId="0">
      <selection activeCell="P2" sqref="P2"/>
    </sheetView>
  </sheetViews>
  <sheetFormatPr defaultRowHeight="14.4" x14ac:dyDescent="0.3"/>
  <cols>
    <col min="1" max="1" width="7.44140625" customWidth="1"/>
    <col min="2" max="2" width="33" customWidth="1"/>
    <col min="3" max="3" width="10.5546875" bestFit="1" customWidth="1"/>
    <col min="4" max="4" width="7.109375" customWidth="1"/>
    <col min="5" max="5" width="6.88671875" customWidth="1"/>
    <col min="6" max="6" width="18.109375" customWidth="1"/>
    <col min="7" max="7" width="6.44140625" customWidth="1"/>
  </cols>
  <sheetData>
    <row r="1" spans="1:19" x14ac:dyDescent="0.3">
      <c r="H1" s="3" t="s">
        <v>165</v>
      </c>
      <c r="I1" s="3"/>
      <c r="J1" s="3"/>
      <c r="K1" s="3"/>
      <c r="L1" s="3" t="s">
        <v>166</v>
      </c>
      <c r="M1" s="3"/>
      <c r="N1" s="3"/>
      <c r="O1" s="3"/>
      <c r="P1" s="3" t="s">
        <v>167</v>
      </c>
      <c r="Q1" s="3"/>
      <c r="R1" s="3"/>
      <c r="S1" s="3"/>
    </row>
    <row r="2" spans="1:19" x14ac:dyDescent="0.3">
      <c r="A2" s="1" t="s">
        <v>0</v>
      </c>
      <c r="B2" s="1" t="s">
        <v>156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158</v>
      </c>
      <c r="M2" s="1" t="s">
        <v>159</v>
      </c>
      <c r="N2" s="1" t="s">
        <v>160</v>
      </c>
      <c r="O2" s="1" t="s">
        <v>157</v>
      </c>
      <c r="P2" s="1" t="s">
        <v>161</v>
      </c>
      <c r="Q2" s="1" t="s">
        <v>162</v>
      </c>
      <c r="R2" s="1" t="s">
        <v>163</v>
      </c>
      <c r="S2" s="1" t="s">
        <v>164</v>
      </c>
    </row>
    <row r="3" spans="1:19" x14ac:dyDescent="0.3">
      <c r="A3">
        <v>101</v>
      </c>
      <c r="B3" t="s">
        <v>117</v>
      </c>
      <c r="C3" t="s">
        <v>6</v>
      </c>
      <c r="D3">
        <v>2022</v>
      </c>
      <c r="E3">
        <v>8.4</v>
      </c>
      <c r="F3" t="s">
        <v>115</v>
      </c>
      <c r="G3">
        <v>3</v>
      </c>
      <c r="H3" cm="1">
        <f t="array" ref="H3">VLOOKUP(Movies[[#This Row],[movie_id]:[movie_id]],Financials[],2,FALSE)</f>
        <v>1</v>
      </c>
      <c r="I3" cm="1">
        <f t="array" ref="I3">VLOOKUP(Movies[[#This Row],[movie_id]:[movie_id]],Financials[],3,FALSE)</f>
        <v>12.5</v>
      </c>
      <c r="J3" t="str" cm="1">
        <f t="array" ref="J3">VLOOKUP(Movies[[#This Row],[movie_id]:[movie_id]],Financials[],4,FALSE)</f>
        <v>Billions</v>
      </c>
      <c r="K3" t="str" cm="1">
        <f t="array" ref="K3">VLOOKUP(Movies[[#This Row],[movie_id]:[movie_id]],Financials[],5,FALSE)</f>
        <v>INR</v>
      </c>
      <c r="L3" s="4" cm="1">
        <f t="array" ref="L3">INDEX(Financials[],MATCH(Movies[[#This Row],[movie_id]:[movie_id]],Financials[[movie_id]:[movie_id]],0),MATCH(Movies[[#Headers],[budget]],Financials[#Headers],0))</f>
        <v>1</v>
      </c>
      <c r="M3" s="4" cm="1">
        <f t="array" ref="M3">INDEX(Financials[],MATCH(Movies[[#This Row],[movie_id]:[movie_id]],Financials[[movie_id]:[movie_id]],0),MATCH(Movies[[#Headers],[revenue]],Financials[#Headers],0))</f>
        <v>12.5</v>
      </c>
      <c r="N3" s="4" t="str" cm="1">
        <f t="array" ref="N3">INDEX(Financials[],MATCH(Movies[[#This Row],[movie_id]:[movie_id]],Financials[[movie_id]:[movie_id]],0),MATCH(Movies[[#Headers],[unit]],Financials[#Headers],0))</f>
        <v>Billions</v>
      </c>
      <c r="O3" s="4" t="str" cm="1">
        <f t="array" ref="O3">INDEX(Financials[],MATCH(Movies[[#This Row],[movie_id]:[movie_id]],Financials[[movie_id]:[movie_id]],0),MATCH(Movies[[#Headers],[currency]],Financials[#Headers],0))</f>
        <v>INR</v>
      </c>
      <c r="P3" s="4" cm="1">
        <f t="array" ref="P3">_xlfn.XLOOKUP(Movies[[#This Row],[movie_id]:[movie_id]],Financials[[movie_id]:[movie_id]],Financials[budget],0,0)</f>
        <v>1</v>
      </c>
      <c r="Q3" s="4" cm="1">
        <f t="array" ref="Q3">_xlfn.XLOOKUP(Movies[[#This Row],[movie_id]:[movie_id]],Financials[[movie_id]:[movie_id]],Financials[revenue],0,0)</f>
        <v>12.5</v>
      </c>
      <c r="R3" s="4" t="str" cm="1">
        <f t="array" ref="R3">_xlfn.XLOOKUP(Movies[[#This Row],[movie_id]:[movie_id]],Financials[[movie_id]:[movie_id]],Financials[unit],0,0)</f>
        <v>Billions</v>
      </c>
      <c r="S3" s="4" t="str" cm="1">
        <f t="array" ref="S3">_xlfn.XLOOKUP(Movies[[#This Row],[movie_id]:[movie_id]],Financials[[movie_id]:[movie_id]],Financials[currency],0,0)</f>
        <v>INR</v>
      </c>
    </row>
    <row r="4" spans="1:19" x14ac:dyDescent="0.3">
      <c r="A4">
        <v>102</v>
      </c>
      <c r="B4" t="s">
        <v>118</v>
      </c>
      <c r="C4" t="s">
        <v>7</v>
      </c>
      <c r="D4">
        <v>2022</v>
      </c>
      <c r="E4">
        <v>7</v>
      </c>
      <c r="F4" t="s">
        <v>8</v>
      </c>
      <c r="G4">
        <v>5</v>
      </c>
      <c r="H4" cm="1">
        <f t="array" ref="H4">VLOOKUP(Movies[[#This Row],[movie_id]:[movie_id]],Financials[],2,FALSE)</f>
        <v>200</v>
      </c>
      <c r="I4" cm="1">
        <f t="array" ref="I4">VLOOKUP(Movies[[#This Row],[movie_id]:[movie_id]],Financials[],3,FALSE)</f>
        <v>954.8</v>
      </c>
      <c r="J4" t="str" cm="1">
        <f t="array" ref="J4">VLOOKUP(Movies[[#This Row],[movie_id]:[movie_id]],Financials[],4,FALSE)</f>
        <v>Millions</v>
      </c>
      <c r="K4" t="str" cm="1">
        <f t="array" ref="K4">VLOOKUP(Movies[[#This Row],[movie_id]:[movie_id]],Financials[],5,FALSE)</f>
        <v>USD</v>
      </c>
      <c r="L4" s="4" cm="1">
        <f t="array" ref="L4">INDEX(Financials[],MATCH(Movies[[#This Row],[movie_id]:[movie_id]],Financials[[movie_id]:[movie_id]],0),MATCH(Movies[[#Headers],[budget]],Financials[#Headers],0))</f>
        <v>200</v>
      </c>
      <c r="M4" s="4" cm="1">
        <f t="array" ref="M4">INDEX(Financials[],MATCH(Movies[[#This Row],[movie_id]:[movie_id]],Financials[[movie_id]:[movie_id]],0),MATCH(Movies[[#Headers],[revenue]],Financials[#Headers],0))</f>
        <v>954.8</v>
      </c>
      <c r="N4" s="4" t="str" cm="1">
        <f t="array" ref="N4">INDEX(Financials[],MATCH(Movies[[#This Row],[movie_id]:[movie_id]],Financials[[movie_id]:[movie_id]],0),MATCH(Movies[[#Headers],[unit]],Financials[#Headers],0))</f>
        <v>Millions</v>
      </c>
      <c r="O4" s="4" t="str" cm="1">
        <f t="array" ref="O4">INDEX(Financials[],MATCH(Movies[[#This Row],[movie_id]:[movie_id]],Financials[[movie_id]:[movie_id]],0),MATCH(Movies[[#Headers],[currency]],Financials[#Headers],0))</f>
        <v>USD</v>
      </c>
      <c r="P4" s="4" cm="1">
        <f t="array" ref="P4">_xlfn.XLOOKUP(Movies[[#This Row],[movie_id]:[movie_id]],Financials[[movie_id]:[movie_id]],Financials[budget],0,0)</f>
        <v>200</v>
      </c>
      <c r="Q4" s="4" cm="1">
        <f t="array" ref="Q4">_xlfn.XLOOKUP(Movies[[#This Row],[movie_id]:[movie_id]],Financials[[movie_id]:[movie_id]],Financials[revenue],0,0)</f>
        <v>954.8</v>
      </c>
      <c r="R4" s="4" t="str" cm="1">
        <f t="array" ref="R4">_xlfn.XLOOKUP(Movies[[#This Row],[movie_id]:[movie_id]],Financials[[movie_id]:[movie_id]],Financials[unit],0,0)</f>
        <v>Millions</v>
      </c>
      <c r="S4" s="4" t="str" cm="1">
        <f t="array" ref="S4">_xlfn.XLOOKUP(Movies[[#This Row],[movie_id]:[movie_id]],Financials[[movie_id]:[movie_id]],Financials[currency],0,0)</f>
        <v>USD</v>
      </c>
    </row>
    <row r="5" spans="1:19" x14ac:dyDescent="0.3">
      <c r="A5">
        <v>103</v>
      </c>
      <c r="B5" t="s">
        <v>119</v>
      </c>
      <c r="C5" t="s">
        <v>7</v>
      </c>
      <c r="D5">
        <v>2013</v>
      </c>
      <c r="E5">
        <v>6.8</v>
      </c>
      <c r="F5" t="s">
        <v>8</v>
      </c>
      <c r="G5">
        <v>5</v>
      </c>
      <c r="H5" cm="1">
        <f t="array" ref="H5">VLOOKUP(Movies[[#This Row],[movie_id]:[movie_id]],Financials[],2,FALSE)</f>
        <v>165</v>
      </c>
      <c r="I5" cm="1">
        <f t="array" ref="I5">VLOOKUP(Movies[[#This Row],[movie_id]:[movie_id]],Financials[],3,FALSE)</f>
        <v>644.79999999999995</v>
      </c>
      <c r="J5" t="str" cm="1">
        <f t="array" ref="J5">VLOOKUP(Movies[[#This Row],[movie_id]:[movie_id]],Financials[],4,FALSE)</f>
        <v>Millions</v>
      </c>
      <c r="K5" t="str" cm="1">
        <f t="array" ref="K5">VLOOKUP(Movies[[#This Row],[movie_id]:[movie_id]],Financials[],5,FALSE)</f>
        <v>USD</v>
      </c>
      <c r="L5" s="4" cm="1">
        <f t="array" ref="L5">INDEX(Financials[],MATCH(Movies[[#This Row],[movie_id]:[movie_id]],Financials[[movie_id]:[movie_id]],0),MATCH(Movies[[#Headers],[budget]],Financials[#Headers],0))</f>
        <v>165</v>
      </c>
      <c r="M5" s="4" cm="1">
        <f t="array" ref="M5">INDEX(Financials[],MATCH(Movies[[#This Row],[movie_id]:[movie_id]],Financials[[movie_id]:[movie_id]],0),MATCH(Movies[[#Headers],[revenue]],Financials[#Headers],0))</f>
        <v>644.79999999999995</v>
      </c>
      <c r="N5" s="4" t="str" cm="1">
        <f t="array" ref="N5">INDEX(Financials[],MATCH(Movies[[#This Row],[movie_id]:[movie_id]],Financials[[movie_id]:[movie_id]],0),MATCH(Movies[[#Headers],[unit]],Financials[#Headers],0))</f>
        <v>Millions</v>
      </c>
      <c r="O5" s="4" t="str" cm="1">
        <f t="array" ref="O5">INDEX(Financials[],MATCH(Movies[[#This Row],[movie_id]:[movie_id]],Financials[[movie_id]:[movie_id]],0),MATCH(Movies[[#Headers],[currency]],Financials[#Headers],0))</f>
        <v>USD</v>
      </c>
      <c r="P5" s="4" cm="1">
        <f t="array" ref="P5">_xlfn.XLOOKUP(Movies[[#This Row],[movie_id]:[movie_id]],Financials[[movie_id]:[movie_id]],Financials[budget],0,0)</f>
        <v>165</v>
      </c>
      <c r="Q5" s="4" cm="1">
        <f t="array" ref="Q5">_xlfn.XLOOKUP(Movies[[#This Row],[movie_id]:[movie_id]],Financials[[movie_id]:[movie_id]],Financials[revenue],0,0)</f>
        <v>644.79999999999995</v>
      </c>
      <c r="R5" s="4" t="str" cm="1">
        <f t="array" ref="R5">_xlfn.XLOOKUP(Movies[[#This Row],[movie_id]:[movie_id]],Financials[[movie_id]:[movie_id]],Financials[unit],0,0)</f>
        <v>Millions</v>
      </c>
      <c r="S5" s="4" t="str" cm="1">
        <f t="array" ref="S5">_xlfn.XLOOKUP(Movies[[#This Row],[movie_id]:[movie_id]],Financials[[movie_id]:[movie_id]],Financials[currency],0,0)</f>
        <v>USD</v>
      </c>
    </row>
    <row r="6" spans="1:19" x14ac:dyDescent="0.3">
      <c r="A6">
        <v>104</v>
      </c>
      <c r="B6" t="s">
        <v>120</v>
      </c>
      <c r="C6" t="s">
        <v>7</v>
      </c>
      <c r="D6">
        <v>2017</v>
      </c>
      <c r="E6">
        <v>7.9</v>
      </c>
      <c r="F6" t="s">
        <v>8</v>
      </c>
      <c r="G6">
        <v>5</v>
      </c>
      <c r="H6" cm="1">
        <f t="array" ref="H6">VLOOKUP(Movies[[#This Row],[movie_id]:[movie_id]],Financials[],2,FALSE)</f>
        <v>180</v>
      </c>
      <c r="I6" cm="1">
        <f t="array" ref="I6">VLOOKUP(Movies[[#This Row],[movie_id]:[movie_id]],Financials[],3,FALSE)</f>
        <v>854</v>
      </c>
      <c r="J6" t="str" cm="1">
        <f t="array" ref="J6">VLOOKUP(Movies[[#This Row],[movie_id]:[movie_id]],Financials[],4,FALSE)</f>
        <v>Millions</v>
      </c>
      <c r="K6" t="str" cm="1">
        <f t="array" ref="K6">VLOOKUP(Movies[[#This Row],[movie_id]:[movie_id]],Financials[],5,FALSE)</f>
        <v>USD</v>
      </c>
      <c r="L6" s="4" cm="1">
        <f t="array" ref="L6">INDEX(Financials[],MATCH(Movies[[#This Row],[movie_id]:[movie_id]],Financials[[movie_id]:[movie_id]],0),MATCH(Movies[[#Headers],[budget]],Financials[#Headers],0))</f>
        <v>180</v>
      </c>
      <c r="M6" s="4" cm="1">
        <f t="array" ref="M6">INDEX(Financials[],MATCH(Movies[[#This Row],[movie_id]:[movie_id]],Financials[[movie_id]:[movie_id]],0),MATCH(Movies[[#Headers],[revenue]],Financials[#Headers],0))</f>
        <v>854</v>
      </c>
      <c r="N6" s="4" t="str" cm="1">
        <f t="array" ref="N6">INDEX(Financials[],MATCH(Movies[[#This Row],[movie_id]:[movie_id]],Financials[[movie_id]:[movie_id]],0),MATCH(Movies[[#Headers],[unit]],Financials[#Headers],0))</f>
        <v>Millions</v>
      </c>
      <c r="O6" s="4" t="str" cm="1">
        <f t="array" ref="O6">INDEX(Financials[],MATCH(Movies[[#This Row],[movie_id]:[movie_id]],Financials[[movie_id]:[movie_id]],0),MATCH(Movies[[#Headers],[currency]],Financials[#Headers],0))</f>
        <v>USD</v>
      </c>
      <c r="P6" s="4" cm="1">
        <f t="array" ref="P6">_xlfn.XLOOKUP(Movies[[#This Row],[movie_id]:[movie_id]],Financials[[movie_id]:[movie_id]],Financials[budget],0,0)</f>
        <v>180</v>
      </c>
      <c r="Q6" s="4" cm="1">
        <f t="array" ref="Q6">_xlfn.XLOOKUP(Movies[[#This Row],[movie_id]:[movie_id]],Financials[[movie_id]:[movie_id]],Financials[revenue],0,0)</f>
        <v>854</v>
      </c>
      <c r="R6" s="4" t="str" cm="1">
        <f t="array" ref="R6">_xlfn.XLOOKUP(Movies[[#This Row],[movie_id]:[movie_id]],Financials[[movie_id]:[movie_id]],Financials[unit],0,0)</f>
        <v>Millions</v>
      </c>
      <c r="S6" s="4" t="str" cm="1">
        <f t="array" ref="S6">_xlfn.XLOOKUP(Movies[[#This Row],[movie_id]:[movie_id]],Financials[[movie_id]:[movie_id]],Financials[currency],0,0)</f>
        <v>USD</v>
      </c>
    </row>
    <row r="7" spans="1:19" x14ac:dyDescent="0.3">
      <c r="A7">
        <v>105</v>
      </c>
      <c r="B7" t="s">
        <v>121</v>
      </c>
      <c r="C7" t="s">
        <v>7</v>
      </c>
      <c r="D7">
        <v>2022</v>
      </c>
      <c r="E7">
        <v>6.8</v>
      </c>
      <c r="F7" t="s">
        <v>8</v>
      </c>
      <c r="G7">
        <v>5</v>
      </c>
      <c r="H7" cm="1">
        <f t="array" ref="H7">VLOOKUP(Movies[[#This Row],[movie_id]:[movie_id]],Financials[],2,FALSE)</f>
        <v>250</v>
      </c>
      <c r="I7" cm="1">
        <f t="array" ref="I7">VLOOKUP(Movies[[#This Row],[movie_id]:[movie_id]],Financials[],3,FALSE)</f>
        <v>670</v>
      </c>
      <c r="J7" t="str" cm="1">
        <f t="array" ref="J7">VLOOKUP(Movies[[#This Row],[movie_id]:[movie_id]],Financials[],4,FALSE)</f>
        <v>Millions</v>
      </c>
      <c r="K7" t="str" cm="1">
        <f t="array" ref="K7">VLOOKUP(Movies[[#This Row],[movie_id]:[movie_id]],Financials[],5,FALSE)</f>
        <v>USD</v>
      </c>
      <c r="L7" s="4" cm="1">
        <f t="array" ref="L7">INDEX(Financials[],MATCH(Movies[[#This Row],[movie_id]:[movie_id]],Financials[[movie_id]:[movie_id]],0),MATCH(Movies[[#Headers],[budget]],Financials[#Headers],0))</f>
        <v>250</v>
      </c>
      <c r="M7" s="4" cm="1">
        <f t="array" ref="M7">INDEX(Financials[],MATCH(Movies[[#This Row],[movie_id]:[movie_id]],Financials[[movie_id]:[movie_id]],0),MATCH(Movies[[#Headers],[revenue]],Financials[#Headers],0))</f>
        <v>670</v>
      </c>
      <c r="N7" s="4" t="str" cm="1">
        <f t="array" ref="N7">INDEX(Financials[],MATCH(Movies[[#This Row],[movie_id]:[movie_id]],Financials[[movie_id]:[movie_id]],0),MATCH(Movies[[#Headers],[unit]],Financials[#Headers],0))</f>
        <v>Millions</v>
      </c>
      <c r="O7" s="4" t="str" cm="1">
        <f t="array" ref="O7">INDEX(Financials[],MATCH(Movies[[#This Row],[movie_id]:[movie_id]],Financials[[movie_id]:[movie_id]],0),MATCH(Movies[[#Headers],[currency]],Financials[#Headers],0))</f>
        <v>USD</v>
      </c>
      <c r="P7" s="4" cm="1">
        <f t="array" ref="P7">_xlfn.XLOOKUP(Movies[[#This Row],[movie_id]:[movie_id]],Financials[[movie_id]:[movie_id]],Financials[budget],0,0)</f>
        <v>250</v>
      </c>
      <c r="Q7" s="4" cm="1">
        <f t="array" ref="Q7">_xlfn.XLOOKUP(Movies[[#This Row],[movie_id]:[movie_id]],Financials[[movie_id]:[movie_id]],Financials[revenue],0,0)</f>
        <v>670</v>
      </c>
      <c r="R7" s="4" t="str" cm="1">
        <f t="array" ref="R7">_xlfn.XLOOKUP(Movies[[#This Row],[movie_id]:[movie_id]],Financials[[movie_id]:[movie_id]],Financials[unit],0,0)</f>
        <v>Millions</v>
      </c>
      <c r="S7" s="4" t="str" cm="1">
        <f t="array" ref="S7">_xlfn.XLOOKUP(Movies[[#This Row],[movie_id]:[movie_id]],Financials[[movie_id]:[movie_id]],Financials[currency],0,0)</f>
        <v>USD</v>
      </c>
    </row>
    <row r="8" spans="1:19" x14ac:dyDescent="0.3">
      <c r="A8">
        <v>106</v>
      </c>
      <c r="B8" t="s">
        <v>122</v>
      </c>
      <c r="C8" t="s">
        <v>6</v>
      </c>
      <c r="D8">
        <v>1975</v>
      </c>
      <c r="E8">
        <v>8.1</v>
      </c>
      <c r="F8" t="s">
        <v>9</v>
      </c>
      <c r="G8">
        <v>1</v>
      </c>
      <c r="H8" t="e" cm="1">
        <f t="array" ref="H8">VLOOKUP(Movies[[#This Row],[movie_id]:[movie_id]],Financials[],2,FALSE)</f>
        <v>#N/A</v>
      </c>
      <c r="I8" t="e" cm="1">
        <f t="array" ref="I8">VLOOKUP(Movies[[#This Row],[movie_id]:[movie_id]],Financials[],3,FALSE)</f>
        <v>#N/A</v>
      </c>
      <c r="J8" t="e" cm="1">
        <f t="array" ref="J8">VLOOKUP(Movies[[#This Row],[movie_id]:[movie_id]],Financials[],4,FALSE)</f>
        <v>#N/A</v>
      </c>
      <c r="K8" t="e" cm="1">
        <f t="array" ref="K8">VLOOKUP(Movies[[#This Row],[movie_id]:[movie_id]],Financials[],5,FALSE)</f>
        <v>#N/A</v>
      </c>
      <c r="L8" s="4" t="e" cm="1">
        <f t="array" ref="L8">INDEX(Financials[],MATCH(Movies[[#This Row],[movie_id]:[movie_id]],Financials[[movie_id]:[movie_id]],0),MATCH(Movies[[#Headers],[budget]],Financials[#Headers],0))</f>
        <v>#N/A</v>
      </c>
      <c r="M8" s="4" t="e" cm="1">
        <f t="array" ref="M8">INDEX(Financials[],MATCH(Movies[[#This Row],[movie_id]:[movie_id]],Financials[[movie_id]:[movie_id]],0),MATCH(Movies[[#Headers],[revenue]],Financials[#Headers],0))</f>
        <v>#N/A</v>
      </c>
      <c r="N8" s="4" t="e" cm="1">
        <f t="array" ref="N8">INDEX(Financials[],MATCH(Movies[[#This Row],[movie_id]:[movie_id]],Financials[[movie_id]:[movie_id]],0),MATCH(Movies[[#Headers],[unit]],Financials[#Headers],0))</f>
        <v>#N/A</v>
      </c>
      <c r="O8" s="4" t="e" cm="1">
        <f t="array" ref="O8">INDEX(Financials[],MATCH(Movies[[#This Row],[movie_id]:[movie_id]],Financials[[movie_id]:[movie_id]],0),MATCH(Movies[[#Headers],[currency]],Financials[#Headers],0))</f>
        <v>#N/A</v>
      </c>
      <c r="P8" s="4" cm="1">
        <f t="array" ref="P8">_xlfn.XLOOKUP(Movies[[#This Row],[movie_id]:[movie_id]],Financials[[movie_id]:[movie_id]],Financials[budget],0,0)</f>
        <v>0</v>
      </c>
      <c r="Q8" s="4" cm="1">
        <f t="array" ref="Q8">_xlfn.XLOOKUP(Movies[[#This Row],[movie_id]:[movie_id]],Financials[[movie_id]:[movie_id]],Financials[revenue],0,0)</f>
        <v>0</v>
      </c>
      <c r="R8" s="4" cm="1">
        <f t="array" ref="R8">_xlfn.XLOOKUP(Movies[[#This Row],[movie_id]:[movie_id]],Financials[[movie_id]:[movie_id]],Financials[unit],0,0)</f>
        <v>0</v>
      </c>
      <c r="S8" s="4" cm="1">
        <f t="array" ref="S8">_xlfn.XLOOKUP(Movies[[#This Row],[movie_id]:[movie_id]],Financials[[movie_id]:[movie_id]],Financials[currency],0,0)</f>
        <v>0</v>
      </c>
    </row>
    <row r="9" spans="1:19" x14ac:dyDescent="0.3">
      <c r="A9">
        <v>107</v>
      </c>
      <c r="B9" t="s">
        <v>123</v>
      </c>
      <c r="C9" t="s">
        <v>6</v>
      </c>
      <c r="D9">
        <v>1995</v>
      </c>
      <c r="E9">
        <v>8</v>
      </c>
      <c r="F9" t="s">
        <v>10</v>
      </c>
      <c r="G9">
        <v>1</v>
      </c>
      <c r="H9" cm="1">
        <f t="array" ref="H9">VLOOKUP(Movies[[#This Row],[movie_id]:[movie_id]],Financials[],2,FALSE)</f>
        <v>400</v>
      </c>
      <c r="I9" cm="1">
        <f t="array" ref="I9">VLOOKUP(Movies[[#This Row],[movie_id]:[movie_id]],Financials[],3,FALSE)</f>
        <v>2000</v>
      </c>
      <c r="J9" t="str" cm="1">
        <f t="array" ref="J9">VLOOKUP(Movies[[#This Row],[movie_id]:[movie_id]],Financials[],4,FALSE)</f>
        <v>Millions</v>
      </c>
      <c r="K9" t="str" cm="1">
        <f t="array" ref="K9">VLOOKUP(Movies[[#This Row],[movie_id]:[movie_id]],Financials[],5,FALSE)</f>
        <v>INR</v>
      </c>
      <c r="L9" s="4" cm="1">
        <f t="array" ref="L9">INDEX(Financials[],MATCH(Movies[[#This Row],[movie_id]:[movie_id]],Financials[[movie_id]:[movie_id]],0),MATCH(Movies[[#Headers],[budget]],Financials[#Headers],0))</f>
        <v>400</v>
      </c>
      <c r="M9" s="4" cm="1">
        <f t="array" ref="M9">INDEX(Financials[],MATCH(Movies[[#This Row],[movie_id]:[movie_id]],Financials[[movie_id]:[movie_id]],0),MATCH(Movies[[#Headers],[revenue]],Financials[#Headers],0))</f>
        <v>2000</v>
      </c>
      <c r="N9" s="4" t="str" cm="1">
        <f t="array" ref="N9">INDEX(Financials[],MATCH(Movies[[#This Row],[movie_id]:[movie_id]],Financials[[movie_id]:[movie_id]],0),MATCH(Movies[[#Headers],[unit]],Financials[#Headers],0))</f>
        <v>Millions</v>
      </c>
      <c r="O9" s="4" t="str" cm="1">
        <f t="array" ref="O9">INDEX(Financials[],MATCH(Movies[[#This Row],[movie_id]:[movie_id]],Financials[[movie_id]:[movie_id]],0),MATCH(Movies[[#Headers],[currency]],Financials[#Headers],0))</f>
        <v>INR</v>
      </c>
      <c r="P9" s="4" cm="1">
        <f t="array" ref="P9">_xlfn.XLOOKUP(Movies[[#This Row],[movie_id]:[movie_id]],Financials[[movie_id]:[movie_id]],Financials[budget],0,0)</f>
        <v>400</v>
      </c>
      <c r="Q9" s="4" cm="1">
        <f t="array" ref="Q9">_xlfn.XLOOKUP(Movies[[#This Row],[movie_id]:[movie_id]],Financials[[movie_id]:[movie_id]],Financials[revenue],0,0)</f>
        <v>2000</v>
      </c>
      <c r="R9" s="4" t="str" cm="1">
        <f t="array" ref="R9">_xlfn.XLOOKUP(Movies[[#This Row],[movie_id]:[movie_id]],Financials[[movie_id]:[movie_id]],Financials[unit],0,0)</f>
        <v>Millions</v>
      </c>
      <c r="S9" s="4" t="str" cm="1">
        <f t="array" ref="S9">_xlfn.XLOOKUP(Movies[[#This Row],[movie_id]:[movie_id]],Financials[[movie_id]:[movie_id]],Financials[currency],0,0)</f>
        <v>INR</v>
      </c>
    </row>
    <row r="10" spans="1:19" x14ac:dyDescent="0.3">
      <c r="A10">
        <v>108</v>
      </c>
      <c r="B10" t="s">
        <v>124</v>
      </c>
      <c r="C10" t="s">
        <v>6</v>
      </c>
      <c r="D10">
        <v>2009</v>
      </c>
      <c r="E10">
        <v>8.4</v>
      </c>
      <c r="F10" t="s">
        <v>11</v>
      </c>
      <c r="G10">
        <v>1</v>
      </c>
      <c r="H10" cm="1">
        <f t="array" ref="H10">VLOOKUP(Movies[[#This Row],[movie_id]:[movie_id]],Financials[],2,FALSE)</f>
        <v>550</v>
      </c>
      <c r="I10" cm="1">
        <f t="array" ref="I10">VLOOKUP(Movies[[#This Row],[movie_id]:[movie_id]],Financials[],3,FALSE)</f>
        <v>4000</v>
      </c>
      <c r="J10" t="str" cm="1">
        <f t="array" ref="J10">VLOOKUP(Movies[[#This Row],[movie_id]:[movie_id]],Financials[],4,FALSE)</f>
        <v>Millions</v>
      </c>
      <c r="K10" t="str" cm="1">
        <f t="array" ref="K10">VLOOKUP(Movies[[#This Row],[movie_id]:[movie_id]],Financials[],5,FALSE)</f>
        <v>INR</v>
      </c>
      <c r="L10" s="4" cm="1">
        <f t="array" ref="L10">INDEX(Financials[],MATCH(Movies[[#This Row],[movie_id]:[movie_id]],Financials[[movie_id]:[movie_id]],0),MATCH(Movies[[#Headers],[budget]],Financials[#Headers],0))</f>
        <v>550</v>
      </c>
      <c r="M10" s="4" cm="1">
        <f t="array" ref="M10">INDEX(Financials[],MATCH(Movies[[#This Row],[movie_id]:[movie_id]],Financials[[movie_id]:[movie_id]],0),MATCH(Movies[[#Headers],[revenue]],Financials[#Headers],0))</f>
        <v>4000</v>
      </c>
      <c r="N10" s="4" t="str" cm="1">
        <f t="array" ref="N10">INDEX(Financials[],MATCH(Movies[[#This Row],[movie_id]:[movie_id]],Financials[[movie_id]:[movie_id]],0),MATCH(Movies[[#Headers],[unit]],Financials[#Headers],0))</f>
        <v>Millions</v>
      </c>
      <c r="O10" s="4" t="str" cm="1">
        <f t="array" ref="O10">INDEX(Financials[],MATCH(Movies[[#This Row],[movie_id]:[movie_id]],Financials[[movie_id]:[movie_id]],0),MATCH(Movies[[#Headers],[currency]],Financials[#Headers],0))</f>
        <v>INR</v>
      </c>
      <c r="P10" s="4" cm="1">
        <f t="array" ref="P10">_xlfn.XLOOKUP(Movies[[#This Row],[movie_id]:[movie_id]],Financials[[movie_id]:[movie_id]],Financials[budget],0,0)</f>
        <v>550</v>
      </c>
      <c r="Q10" s="4" cm="1">
        <f t="array" ref="Q10">_xlfn.XLOOKUP(Movies[[#This Row],[movie_id]:[movie_id]],Financials[[movie_id]:[movie_id]],Financials[revenue],0,0)</f>
        <v>4000</v>
      </c>
      <c r="R10" s="4" t="str" cm="1">
        <f t="array" ref="R10">_xlfn.XLOOKUP(Movies[[#This Row],[movie_id]:[movie_id]],Financials[[movie_id]:[movie_id]],Financials[unit],0,0)</f>
        <v>Millions</v>
      </c>
      <c r="S10" s="4" t="str" cm="1">
        <f t="array" ref="S10">_xlfn.XLOOKUP(Movies[[#This Row],[movie_id]:[movie_id]],Financials[[movie_id]:[movie_id]],Financials[currency],0,0)</f>
        <v>INR</v>
      </c>
    </row>
    <row r="11" spans="1:19" x14ac:dyDescent="0.3">
      <c r="A11">
        <v>109</v>
      </c>
      <c r="B11" t="s">
        <v>125</v>
      </c>
      <c r="C11" t="s">
        <v>6</v>
      </c>
      <c r="D11">
        <v>2001</v>
      </c>
      <c r="E11">
        <v>7.4</v>
      </c>
      <c r="F11" t="s">
        <v>12</v>
      </c>
      <c r="G11">
        <v>1</v>
      </c>
      <c r="H11" cm="1">
        <f t="array" ref="H11">VLOOKUP(Movies[[#This Row],[movie_id]:[movie_id]],Financials[],2,FALSE)</f>
        <v>390</v>
      </c>
      <c r="I11" cm="1">
        <f t="array" ref="I11">VLOOKUP(Movies[[#This Row],[movie_id]:[movie_id]],Financials[],3,FALSE)</f>
        <v>1360</v>
      </c>
      <c r="J11" t="str" cm="1">
        <f t="array" ref="J11">VLOOKUP(Movies[[#This Row],[movie_id]:[movie_id]],Financials[],4,FALSE)</f>
        <v>Millions</v>
      </c>
      <c r="K11" t="str" cm="1">
        <f t="array" ref="K11">VLOOKUP(Movies[[#This Row],[movie_id]:[movie_id]],Financials[],5,FALSE)</f>
        <v>INR</v>
      </c>
      <c r="L11" s="4" cm="1">
        <f t="array" ref="L11">INDEX(Financials[],MATCH(Movies[[#This Row],[movie_id]:[movie_id]],Financials[[movie_id]:[movie_id]],0),MATCH(Movies[[#Headers],[budget]],Financials[#Headers],0))</f>
        <v>390</v>
      </c>
      <c r="M11" s="4" cm="1">
        <f t="array" ref="M11">INDEX(Financials[],MATCH(Movies[[#This Row],[movie_id]:[movie_id]],Financials[[movie_id]:[movie_id]],0),MATCH(Movies[[#Headers],[revenue]],Financials[#Headers],0))</f>
        <v>1360</v>
      </c>
      <c r="N11" s="4" t="str" cm="1">
        <f t="array" ref="N11">INDEX(Financials[],MATCH(Movies[[#This Row],[movie_id]:[movie_id]],Financials[[movie_id]:[movie_id]],0),MATCH(Movies[[#Headers],[unit]],Financials[#Headers],0))</f>
        <v>Millions</v>
      </c>
      <c r="O11" s="4" t="str" cm="1">
        <f t="array" ref="O11">INDEX(Financials[],MATCH(Movies[[#This Row],[movie_id]:[movie_id]],Financials[[movie_id]:[movie_id]],0),MATCH(Movies[[#Headers],[currency]],Financials[#Headers],0))</f>
        <v>INR</v>
      </c>
      <c r="P11" s="4" cm="1">
        <f t="array" ref="P11">_xlfn.XLOOKUP(Movies[[#This Row],[movie_id]:[movie_id]],Financials[[movie_id]:[movie_id]],Financials[budget],0,0)</f>
        <v>390</v>
      </c>
      <c r="Q11" s="4" cm="1">
        <f t="array" ref="Q11">_xlfn.XLOOKUP(Movies[[#This Row],[movie_id]:[movie_id]],Financials[[movie_id]:[movie_id]],Financials[revenue],0,0)</f>
        <v>1360</v>
      </c>
      <c r="R11" s="4" t="str" cm="1">
        <f t="array" ref="R11">_xlfn.XLOOKUP(Movies[[#This Row],[movie_id]:[movie_id]],Financials[[movie_id]:[movie_id]],Financials[unit],0,0)</f>
        <v>Millions</v>
      </c>
      <c r="S11" s="4" t="str" cm="1">
        <f t="array" ref="S11">_xlfn.XLOOKUP(Movies[[#This Row],[movie_id]:[movie_id]],Financials[[movie_id]:[movie_id]],Financials[currency],0,0)</f>
        <v>INR</v>
      </c>
    </row>
    <row r="12" spans="1:19" x14ac:dyDescent="0.3">
      <c r="A12">
        <v>110</v>
      </c>
      <c r="B12" t="s">
        <v>126</v>
      </c>
      <c r="C12" t="s">
        <v>6</v>
      </c>
      <c r="D12">
        <v>2015</v>
      </c>
      <c r="E12">
        <v>7.2</v>
      </c>
      <c r="F12" t="s">
        <v>114</v>
      </c>
      <c r="G12">
        <v>1</v>
      </c>
      <c r="H12" cm="1">
        <f t="array" ref="H12">VLOOKUP(Movies[[#This Row],[movie_id]:[movie_id]],Financials[],2,FALSE)</f>
        <v>1.4</v>
      </c>
      <c r="I12" cm="1">
        <f t="array" ref="I12">VLOOKUP(Movies[[#This Row],[movie_id]:[movie_id]],Financials[],3,FALSE)</f>
        <v>3.5</v>
      </c>
      <c r="J12" t="str" cm="1">
        <f t="array" ref="J12">VLOOKUP(Movies[[#This Row],[movie_id]:[movie_id]],Financials[],4,FALSE)</f>
        <v>Billions</v>
      </c>
      <c r="K12" t="str" cm="1">
        <f t="array" ref="K12">VLOOKUP(Movies[[#This Row],[movie_id]:[movie_id]],Financials[],5,FALSE)</f>
        <v>INR</v>
      </c>
      <c r="L12" s="4" cm="1">
        <f t="array" ref="L12">INDEX(Financials[],MATCH(Movies[[#This Row],[movie_id]:[movie_id]],Financials[[movie_id]:[movie_id]],0),MATCH(Movies[[#Headers],[budget]],Financials[#Headers],0))</f>
        <v>1.4</v>
      </c>
      <c r="M12" s="4" cm="1">
        <f t="array" ref="M12">INDEX(Financials[],MATCH(Movies[[#This Row],[movie_id]:[movie_id]],Financials[[movie_id]:[movie_id]],0),MATCH(Movies[[#Headers],[revenue]],Financials[#Headers],0))</f>
        <v>3.5</v>
      </c>
      <c r="N12" s="4" t="str" cm="1">
        <f t="array" ref="N12">INDEX(Financials[],MATCH(Movies[[#This Row],[movie_id]:[movie_id]],Financials[[movie_id]:[movie_id]],0),MATCH(Movies[[#Headers],[unit]],Financials[#Headers],0))</f>
        <v>Billions</v>
      </c>
      <c r="O12" s="4" t="str" cm="1">
        <f t="array" ref="O12">INDEX(Financials[],MATCH(Movies[[#This Row],[movie_id]:[movie_id]],Financials[[movie_id]:[movie_id]],0),MATCH(Movies[[#Headers],[currency]],Financials[#Headers],0))</f>
        <v>INR</v>
      </c>
      <c r="P12" s="4" cm="1">
        <f t="array" ref="P12">_xlfn.XLOOKUP(Movies[[#This Row],[movie_id]:[movie_id]],Financials[[movie_id]:[movie_id]],Financials[budget],0,0)</f>
        <v>1.4</v>
      </c>
      <c r="Q12" s="4" cm="1">
        <f t="array" ref="Q12">_xlfn.XLOOKUP(Movies[[#This Row],[movie_id]:[movie_id]],Financials[[movie_id]:[movie_id]],Financials[revenue],0,0)</f>
        <v>3.5</v>
      </c>
      <c r="R12" s="4" t="str" cm="1">
        <f t="array" ref="R12">_xlfn.XLOOKUP(Movies[[#This Row],[movie_id]:[movie_id]],Financials[[movie_id]:[movie_id]],Financials[unit],0,0)</f>
        <v>Billions</v>
      </c>
      <c r="S12" s="4" t="str" cm="1">
        <f t="array" ref="S12">_xlfn.XLOOKUP(Movies[[#This Row],[movie_id]:[movie_id]],Financials[[movie_id]:[movie_id]],Financials[currency],0,0)</f>
        <v>INR</v>
      </c>
    </row>
    <row r="13" spans="1:19" x14ac:dyDescent="0.3">
      <c r="A13">
        <v>111</v>
      </c>
      <c r="B13" t="s">
        <v>127</v>
      </c>
      <c r="C13" t="s">
        <v>7</v>
      </c>
      <c r="D13">
        <v>1994</v>
      </c>
      <c r="E13">
        <v>9.3000000000000007</v>
      </c>
      <c r="F13" t="s">
        <v>13</v>
      </c>
      <c r="G13">
        <v>5</v>
      </c>
      <c r="H13" cm="1">
        <f t="array" ref="H13">VLOOKUP(Movies[[#This Row],[movie_id]:[movie_id]],Financials[],2,FALSE)</f>
        <v>25</v>
      </c>
      <c r="I13" cm="1">
        <f t="array" ref="I13">VLOOKUP(Movies[[#This Row],[movie_id]:[movie_id]],Financials[],3,FALSE)</f>
        <v>73.3</v>
      </c>
      <c r="J13" t="str" cm="1">
        <f t="array" ref="J13">VLOOKUP(Movies[[#This Row],[movie_id]:[movie_id]],Financials[],4,FALSE)</f>
        <v>Millions</v>
      </c>
      <c r="K13" t="str" cm="1">
        <f t="array" ref="K13">VLOOKUP(Movies[[#This Row],[movie_id]:[movie_id]],Financials[],5,FALSE)</f>
        <v>USD</v>
      </c>
      <c r="L13" s="4" cm="1">
        <f t="array" ref="L13">INDEX(Financials[],MATCH(Movies[[#This Row],[movie_id]:[movie_id]],Financials[[movie_id]:[movie_id]],0),MATCH(Movies[[#Headers],[budget]],Financials[#Headers],0))</f>
        <v>25</v>
      </c>
      <c r="M13" s="4" cm="1">
        <f t="array" ref="M13">INDEX(Financials[],MATCH(Movies[[#This Row],[movie_id]:[movie_id]],Financials[[movie_id]:[movie_id]],0),MATCH(Movies[[#Headers],[revenue]],Financials[#Headers],0))</f>
        <v>73.3</v>
      </c>
      <c r="N13" s="4" t="str" cm="1">
        <f t="array" ref="N13">INDEX(Financials[],MATCH(Movies[[#This Row],[movie_id]:[movie_id]],Financials[[movie_id]:[movie_id]],0),MATCH(Movies[[#Headers],[unit]],Financials[#Headers],0))</f>
        <v>Millions</v>
      </c>
      <c r="O13" s="4" t="str" cm="1">
        <f t="array" ref="O13">INDEX(Financials[],MATCH(Movies[[#This Row],[movie_id]:[movie_id]],Financials[[movie_id]:[movie_id]],0),MATCH(Movies[[#Headers],[currency]],Financials[#Headers],0))</f>
        <v>USD</v>
      </c>
      <c r="P13" s="4" cm="1">
        <f t="array" ref="P13">_xlfn.XLOOKUP(Movies[[#This Row],[movie_id]:[movie_id]],Financials[[movie_id]:[movie_id]],Financials[budget],0,0)</f>
        <v>25</v>
      </c>
      <c r="Q13" s="4" cm="1">
        <f t="array" ref="Q13">_xlfn.XLOOKUP(Movies[[#This Row],[movie_id]:[movie_id]],Financials[[movie_id]:[movie_id]],Financials[revenue],0,0)</f>
        <v>73.3</v>
      </c>
      <c r="R13" s="4" t="str" cm="1">
        <f t="array" ref="R13">_xlfn.XLOOKUP(Movies[[#This Row],[movie_id]:[movie_id]],Financials[[movie_id]:[movie_id]],Financials[unit],0,0)</f>
        <v>Millions</v>
      </c>
      <c r="S13" s="4" t="str" cm="1">
        <f t="array" ref="S13">_xlfn.XLOOKUP(Movies[[#This Row],[movie_id]:[movie_id]],Financials[[movie_id]:[movie_id]],Financials[currency],0,0)</f>
        <v>USD</v>
      </c>
    </row>
    <row r="14" spans="1:19" x14ac:dyDescent="0.3">
      <c r="A14">
        <v>112</v>
      </c>
      <c r="B14" t="s">
        <v>128</v>
      </c>
      <c r="C14" t="s">
        <v>7</v>
      </c>
      <c r="D14">
        <v>2010</v>
      </c>
      <c r="E14">
        <v>8.8000000000000007</v>
      </c>
      <c r="F14" t="s">
        <v>14</v>
      </c>
      <c r="G14">
        <v>5</v>
      </c>
      <c r="H14" t="e" cm="1">
        <f t="array" ref="H14">VLOOKUP(Movies[[#This Row],[movie_id]:[movie_id]],Financials[],2,FALSE)</f>
        <v>#N/A</v>
      </c>
      <c r="I14" t="e" cm="1">
        <f t="array" ref="I14">VLOOKUP(Movies[[#This Row],[movie_id]:[movie_id]],Financials[],3,FALSE)</f>
        <v>#N/A</v>
      </c>
      <c r="J14" t="e" cm="1">
        <f t="array" ref="J14">VLOOKUP(Movies[[#This Row],[movie_id]:[movie_id]],Financials[],4,FALSE)</f>
        <v>#N/A</v>
      </c>
      <c r="K14" t="e" cm="1">
        <f t="array" ref="K14">VLOOKUP(Movies[[#This Row],[movie_id]:[movie_id]],Financials[],5,FALSE)</f>
        <v>#N/A</v>
      </c>
      <c r="L14" s="4" t="e" cm="1">
        <f t="array" ref="L14">INDEX(Financials[],MATCH(Movies[[#This Row],[movie_id]:[movie_id]],Financials[[movie_id]:[movie_id]],0),MATCH(Movies[[#Headers],[budget]],Financials[#Headers],0))</f>
        <v>#N/A</v>
      </c>
      <c r="M14" s="4" t="e" cm="1">
        <f t="array" ref="M14">INDEX(Financials[],MATCH(Movies[[#This Row],[movie_id]:[movie_id]],Financials[[movie_id]:[movie_id]],0),MATCH(Movies[[#Headers],[revenue]],Financials[#Headers],0))</f>
        <v>#N/A</v>
      </c>
      <c r="N14" s="4" t="e" cm="1">
        <f t="array" ref="N14">INDEX(Financials[],MATCH(Movies[[#This Row],[movie_id]:[movie_id]],Financials[[movie_id]:[movie_id]],0),MATCH(Movies[[#Headers],[unit]],Financials[#Headers],0))</f>
        <v>#N/A</v>
      </c>
      <c r="O14" s="4" t="e" cm="1">
        <f t="array" ref="O14">INDEX(Financials[],MATCH(Movies[[#This Row],[movie_id]:[movie_id]],Financials[[movie_id]:[movie_id]],0),MATCH(Movies[[#Headers],[currency]],Financials[#Headers],0))</f>
        <v>#N/A</v>
      </c>
      <c r="P14" s="4" cm="1">
        <f t="array" ref="P14">_xlfn.XLOOKUP(Movies[[#This Row],[movie_id]:[movie_id]],Financials[[movie_id]:[movie_id]],Financials[budget],0,0)</f>
        <v>0</v>
      </c>
      <c r="Q14" s="4" cm="1">
        <f t="array" ref="Q14">_xlfn.XLOOKUP(Movies[[#This Row],[movie_id]:[movie_id]],Financials[[movie_id]:[movie_id]],Financials[revenue],0,0)</f>
        <v>0</v>
      </c>
      <c r="R14" s="4" cm="1">
        <f t="array" ref="R14">_xlfn.XLOOKUP(Movies[[#This Row],[movie_id]:[movie_id]],Financials[[movie_id]:[movie_id]],Financials[unit],0,0)</f>
        <v>0</v>
      </c>
      <c r="S14" s="4" cm="1">
        <f t="array" ref="S14">_xlfn.XLOOKUP(Movies[[#This Row],[movie_id]:[movie_id]],Financials[[movie_id]:[movie_id]],Financials[currency],0,0)</f>
        <v>0</v>
      </c>
    </row>
    <row r="15" spans="1:19" x14ac:dyDescent="0.3">
      <c r="A15">
        <v>113</v>
      </c>
      <c r="B15" t="s">
        <v>129</v>
      </c>
      <c r="C15" t="s">
        <v>7</v>
      </c>
      <c r="D15">
        <v>2014</v>
      </c>
      <c r="E15">
        <v>8.6</v>
      </c>
      <c r="F15" t="s">
        <v>14</v>
      </c>
      <c r="G15">
        <v>5</v>
      </c>
      <c r="H15" cm="1">
        <f t="array" ref="H15">VLOOKUP(Movies[[#This Row],[movie_id]:[movie_id]],Financials[],2,FALSE)</f>
        <v>165</v>
      </c>
      <c r="I15" cm="1">
        <f t="array" ref="I15">VLOOKUP(Movies[[#This Row],[movie_id]:[movie_id]],Financials[],3,FALSE)</f>
        <v>701.8</v>
      </c>
      <c r="J15" t="str" cm="1">
        <f t="array" ref="J15">VLOOKUP(Movies[[#This Row],[movie_id]:[movie_id]],Financials[],4,FALSE)</f>
        <v>Millions</v>
      </c>
      <c r="K15" t="str" cm="1">
        <f t="array" ref="K15">VLOOKUP(Movies[[#This Row],[movie_id]:[movie_id]],Financials[],5,FALSE)</f>
        <v>USD</v>
      </c>
      <c r="L15" s="4" cm="1">
        <f t="array" ref="L15">INDEX(Financials[],MATCH(Movies[[#This Row],[movie_id]:[movie_id]],Financials[[movie_id]:[movie_id]],0),MATCH(Movies[[#Headers],[budget]],Financials[#Headers],0))</f>
        <v>165</v>
      </c>
      <c r="M15" s="4" cm="1">
        <f t="array" ref="M15">INDEX(Financials[],MATCH(Movies[[#This Row],[movie_id]:[movie_id]],Financials[[movie_id]:[movie_id]],0),MATCH(Movies[[#Headers],[revenue]],Financials[#Headers],0))</f>
        <v>701.8</v>
      </c>
      <c r="N15" s="4" t="str" cm="1">
        <f t="array" ref="N15">INDEX(Financials[],MATCH(Movies[[#This Row],[movie_id]:[movie_id]],Financials[[movie_id]:[movie_id]],0),MATCH(Movies[[#Headers],[unit]],Financials[#Headers],0))</f>
        <v>Millions</v>
      </c>
      <c r="O15" s="4" t="str" cm="1">
        <f t="array" ref="O15">INDEX(Financials[],MATCH(Movies[[#This Row],[movie_id]:[movie_id]],Financials[[movie_id]:[movie_id]],0),MATCH(Movies[[#Headers],[currency]],Financials[#Headers],0))</f>
        <v>USD</v>
      </c>
      <c r="P15" s="4" cm="1">
        <f t="array" ref="P15">_xlfn.XLOOKUP(Movies[[#This Row],[movie_id]:[movie_id]],Financials[[movie_id]:[movie_id]],Financials[budget],0,0)</f>
        <v>165</v>
      </c>
      <c r="Q15" s="4" cm="1">
        <f t="array" ref="Q15">_xlfn.XLOOKUP(Movies[[#This Row],[movie_id]:[movie_id]],Financials[[movie_id]:[movie_id]],Financials[revenue],0,0)</f>
        <v>701.8</v>
      </c>
      <c r="R15" s="4" t="str" cm="1">
        <f t="array" ref="R15">_xlfn.XLOOKUP(Movies[[#This Row],[movie_id]:[movie_id]],Financials[[movie_id]:[movie_id]],Financials[unit],0,0)</f>
        <v>Millions</v>
      </c>
      <c r="S15" s="4" t="str" cm="1">
        <f t="array" ref="S15">_xlfn.XLOOKUP(Movies[[#This Row],[movie_id]:[movie_id]],Financials[[movie_id]:[movie_id]],Financials[currency],0,0)</f>
        <v>USD</v>
      </c>
    </row>
    <row r="16" spans="1:19" x14ac:dyDescent="0.3">
      <c r="A16">
        <v>115</v>
      </c>
      <c r="B16" t="s">
        <v>130</v>
      </c>
      <c r="C16" t="s">
        <v>7</v>
      </c>
      <c r="D16">
        <v>2006</v>
      </c>
      <c r="E16">
        <v>8</v>
      </c>
      <c r="F16" t="s">
        <v>15</v>
      </c>
      <c r="G16">
        <v>5</v>
      </c>
      <c r="H16" cm="1">
        <f t="array" ref="H16">VLOOKUP(Movies[[#This Row],[movie_id]:[movie_id]],Financials[],2,FALSE)</f>
        <v>55</v>
      </c>
      <c r="I16" cm="1">
        <f t="array" ref="I16">VLOOKUP(Movies[[#This Row],[movie_id]:[movie_id]],Financials[],3,FALSE)</f>
        <v>307.10000000000002</v>
      </c>
      <c r="J16" t="str" cm="1">
        <f t="array" ref="J16">VLOOKUP(Movies[[#This Row],[movie_id]:[movie_id]],Financials[],4,FALSE)</f>
        <v>Millions</v>
      </c>
      <c r="K16" t="str" cm="1">
        <f t="array" ref="K16">VLOOKUP(Movies[[#This Row],[movie_id]:[movie_id]],Financials[],5,FALSE)</f>
        <v>USD</v>
      </c>
      <c r="L16" s="4" cm="1">
        <f t="array" ref="L16">INDEX(Financials[],MATCH(Movies[[#This Row],[movie_id]:[movie_id]],Financials[[movie_id]:[movie_id]],0),MATCH(Movies[[#Headers],[budget]],Financials[#Headers],0))</f>
        <v>55</v>
      </c>
      <c r="M16" s="4" cm="1">
        <f t="array" ref="M16">INDEX(Financials[],MATCH(Movies[[#This Row],[movie_id]:[movie_id]],Financials[[movie_id]:[movie_id]],0),MATCH(Movies[[#Headers],[revenue]],Financials[#Headers],0))</f>
        <v>307.10000000000002</v>
      </c>
      <c r="N16" s="4" t="str" cm="1">
        <f t="array" ref="N16">INDEX(Financials[],MATCH(Movies[[#This Row],[movie_id]:[movie_id]],Financials[[movie_id]:[movie_id]],0),MATCH(Movies[[#Headers],[unit]],Financials[#Headers],0))</f>
        <v>Millions</v>
      </c>
      <c r="O16" s="4" t="str" cm="1">
        <f t="array" ref="O16">INDEX(Financials[],MATCH(Movies[[#This Row],[movie_id]:[movie_id]],Financials[[movie_id]:[movie_id]],0),MATCH(Movies[[#Headers],[currency]],Financials[#Headers],0))</f>
        <v>USD</v>
      </c>
      <c r="P16" s="4" cm="1">
        <f t="array" ref="P16">_xlfn.XLOOKUP(Movies[[#This Row],[movie_id]:[movie_id]],Financials[[movie_id]:[movie_id]],Financials[budget],0,0)</f>
        <v>55</v>
      </c>
      <c r="Q16" s="4" cm="1">
        <f t="array" ref="Q16">_xlfn.XLOOKUP(Movies[[#This Row],[movie_id]:[movie_id]],Financials[[movie_id]:[movie_id]],Financials[revenue],0,0)</f>
        <v>307.10000000000002</v>
      </c>
      <c r="R16" s="4" t="str" cm="1">
        <f t="array" ref="R16">_xlfn.XLOOKUP(Movies[[#This Row],[movie_id]:[movie_id]],Financials[[movie_id]:[movie_id]],Financials[unit],0,0)</f>
        <v>Millions</v>
      </c>
      <c r="S16" s="4" t="str" cm="1">
        <f t="array" ref="S16">_xlfn.XLOOKUP(Movies[[#This Row],[movie_id]:[movie_id]],Financials[[movie_id]:[movie_id]],Financials[currency],0,0)</f>
        <v>USD</v>
      </c>
    </row>
    <row r="17" spans="1:19" x14ac:dyDescent="0.3">
      <c r="A17">
        <v>116</v>
      </c>
      <c r="B17" t="s">
        <v>131</v>
      </c>
      <c r="C17" t="s">
        <v>7</v>
      </c>
      <c r="D17">
        <v>2000</v>
      </c>
      <c r="E17">
        <v>8.5</v>
      </c>
      <c r="F17" t="s">
        <v>20</v>
      </c>
      <c r="G17">
        <v>5</v>
      </c>
      <c r="H17" cm="1">
        <f t="array" ref="H17">VLOOKUP(Movies[[#This Row],[movie_id]:[movie_id]],Financials[],2,FALSE)</f>
        <v>103</v>
      </c>
      <c r="I17" cm="1">
        <f t="array" ref="I17">VLOOKUP(Movies[[#This Row],[movie_id]:[movie_id]],Financials[],3,FALSE)</f>
        <v>460.5</v>
      </c>
      <c r="J17" t="str" cm="1">
        <f t="array" ref="J17">VLOOKUP(Movies[[#This Row],[movie_id]:[movie_id]],Financials[],4,FALSE)</f>
        <v>Millions</v>
      </c>
      <c r="K17" t="str" cm="1">
        <f t="array" ref="K17">VLOOKUP(Movies[[#This Row],[movie_id]:[movie_id]],Financials[],5,FALSE)</f>
        <v>USD</v>
      </c>
      <c r="L17" s="4" cm="1">
        <f t="array" ref="L17">INDEX(Financials[],MATCH(Movies[[#This Row],[movie_id]:[movie_id]],Financials[[movie_id]:[movie_id]],0),MATCH(Movies[[#Headers],[budget]],Financials[#Headers],0))</f>
        <v>103</v>
      </c>
      <c r="M17" s="4" cm="1">
        <f t="array" ref="M17">INDEX(Financials[],MATCH(Movies[[#This Row],[movie_id]:[movie_id]],Financials[[movie_id]:[movie_id]],0),MATCH(Movies[[#Headers],[revenue]],Financials[#Headers],0))</f>
        <v>460.5</v>
      </c>
      <c r="N17" s="4" t="str" cm="1">
        <f t="array" ref="N17">INDEX(Financials[],MATCH(Movies[[#This Row],[movie_id]:[movie_id]],Financials[[movie_id]:[movie_id]],0),MATCH(Movies[[#Headers],[unit]],Financials[#Headers],0))</f>
        <v>Millions</v>
      </c>
      <c r="O17" s="4" t="str" cm="1">
        <f t="array" ref="O17">INDEX(Financials[],MATCH(Movies[[#This Row],[movie_id]:[movie_id]],Financials[[movie_id]:[movie_id]],0),MATCH(Movies[[#Headers],[currency]],Financials[#Headers],0))</f>
        <v>USD</v>
      </c>
      <c r="P17" s="4" cm="1">
        <f t="array" ref="P17">_xlfn.XLOOKUP(Movies[[#This Row],[movie_id]:[movie_id]],Financials[[movie_id]:[movie_id]],Financials[budget],0,0)</f>
        <v>103</v>
      </c>
      <c r="Q17" s="4" cm="1">
        <f t="array" ref="Q17">_xlfn.XLOOKUP(Movies[[#This Row],[movie_id]:[movie_id]],Financials[[movie_id]:[movie_id]],Financials[revenue],0,0)</f>
        <v>460.5</v>
      </c>
      <c r="R17" s="4" t="str" cm="1">
        <f t="array" ref="R17">_xlfn.XLOOKUP(Movies[[#This Row],[movie_id]:[movie_id]],Financials[[movie_id]:[movie_id]],Financials[unit],0,0)</f>
        <v>Millions</v>
      </c>
      <c r="S17" s="4" t="str" cm="1">
        <f t="array" ref="S17">_xlfn.XLOOKUP(Movies[[#This Row],[movie_id]:[movie_id]],Financials[[movie_id]:[movie_id]],Financials[currency],0,0)</f>
        <v>USD</v>
      </c>
    </row>
    <row r="18" spans="1:19" x14ac:dyDescent="0.3">
      <c r="A18">
        <v>117</v>
      </c>
      <c r="B18" t="s">
        <v>132</v>
      </c>
      <c r="C18" t="s">
        <v>7</v>
      </c>
      <c r="D18">
        <v>1997</v>
      </c>
      <c r="E18">
        <v>7.9</v>
      </c>
      <c r="F18" t="s">
        <v>16</v>
      </c>
      <c r="G18">
        <v>5</v>
      </c>
      <c r="H18" cm="1">
        <f t="array" ref="H18">VLOOKUP(Movies[[#This Row],[movie_id]:[movie_id]],Financials[],2,FALSE)</f>
        <v>200</v>
      </c>
      <c r="I18" cm="1">
        <f t="array" ref="I18">VLOOKUP(Movies[[#This Row],[movie_id]:[movie_id]],Financials[],3,FALSE)</f>
        <v>2202</v>
      </c>
      <c r="J18" t="str" cm="1">
        <f t="array" ref="J18">VLOOKUP(Movies[[#This Row],[movie_id]:[movie_id]],Financials[],4,FALSE)</f>
        <v>Millions</v>
      </c>
      <c r="K18" t="str" cm="1">
        <f t="array" ref="K18">VLOOKUP(Movies[[#This Row],[movie_id]:[movie_id]],Financials[],5,FALSE)</f>
        <v>USD</v>
      </c>
      <c r="L18" s="4" cm="1">
        <f t="array" ref="L18">INDEX(Financials[],MATCH(Movies[[#This Row],[movie_id]:[movie_id]],Financials[[movie_id]:[movie_id]],0),MATCH(Movies[[#Headers],[budget]],Financials[#Headers],0))</f>
        <v>200</v>
      </c>
      <c r="M18" s="4" cm="1">
        <f t="array" ref="M18">INDEX(Financials[],MATCH(Movies[[#This Row],[movie_id]:[movie_id]],Financials[[movie_id]:[movie_id]],0),MATCH(Movies[[#Headers],[revenue]],Financials[#Headers],0))</f>
        <v>2202</v>
      </c>
      <c r="N18" s="4" t="str" cm="1">
        <f t="array" ref="N18">INDEX(Financials[],MATCH(Movies[[#This Row],[movie_id]:[movie_id]],Financials[[movie_id]:[movie_id]],0),MATCH(Movies[[#Headers],[unit]],Financials[#Headers],0))</f>
        <v>Millions</v>
      </c>
      <c r="O18" s="4" t="str" cm="1">
        <f t="array" ref="O18">INDEX(Financials[],MATCH(Movies[[#This Row],[movie_id]:[movie_id]],Financials[[movie_id]:[movie_id]],0),MATCH(Movies[[#Headers],[currency]],Financials[#Headers],0))</f>
        <v>USD</v>
      </c>
      <c r="P18" s="4" cm="1">
        <f t="array" ref="P18">_xlfn.XLOOKUP(Movies[[#This Row],[movie_id]:[movie_id]],Financials[[movie_id]:[movie_id]],Financials[budget],0,0)</f>
        <v>200</v>
      </c>
      <c r="Q18" s="4" cm="1">
        <f t="array" ref="Q18">_xlfn.XLOOKUP(Movies[[#This Row],[movie_id]:[movie_id]],Financials[[movie_id]:[movie_id]],Financials[revenue],0,0)</f>
        <v>2202</v>
      </c>
      <c r="R18" s="4" t="str" cm="1">
        <f t="array" ref="R18">_xlfn.XLOOKUP(Movies[[#This Row],[movie_id]:[movie_id]],Financials[[movie_id]:[movie_id]],Financials[unit],0,0)</f>
        <v>Millions</v>
      </c>
      <c r="S18" s="4" t="str" cm="1">
        <f t="array" ref="S18">_xlfn.XLOOKUP(Movies[[#This Row],[movie_id]:[movie_id]],Financials[[movie_id]:[movie_id]],Financials[currency],0,0)</f>
        <v>USD</v>
      </c>
    </row>
    <row r="19" spans="1:19" x14ac:dyDescent="0.3">
      <c r="A19">
        <v>118</v>
      </c>
      <c r="B19" t="s">
        <v>133</v>
      </c>
      <c r="C19" t="s">
        <v>7</v>
      </c>
      <c r="D19">
        <v>1946</v>
      </c>
      <c r="E19">
        <v>8.6</v>
      </c>
      <c r="F19" t="s">
        <v>17</v>
      </c>
      <c r="G19">
        <v>5</v>
      </c>
      <c r="H19" cm="1">
        <f t="array" ref="H19">VLOOKUP(Movies[[#This Row],[movie_id]:[movie_id]],Financials[],2,FALSE)</f>
        <v>3.18</v>
      </c>
      <c r="I19" cm="1">
        <f t="array" ref="I19">VLOOKUP(Movies[[#This Row],[movie_id]:[movie_id]],Financials[],3,FALSE)</f>
        <v>3.3</v>
      </c>
      <c r="J19" t="str" cm="1">
        <f t="array" ref="J19">VLOOKUP(Movies[[#This Row],[movie_id]:[movie_id]],Financials[],4,FALSE)</f>
        <v>Millions</v>
      </c>
      <c r="K19" t="str" cm="1">
        <f t="array" ref="K19">VLOOKUP(Movies[[#This Row],[movie_id]:[movie_id]],Financials[],5,FALSE)</f>
        <v>USD</v>
      </c>
      <c r="L19" s="4" cm="1">
        <f t="array" ref="L19">INDEX(Financials[],MATCH(Movies[[#This Row],[movie_id]:[movie_id]],Financials[[movie_id]:[movie_id]],0),MATCH(Movies[[#Headers],[budget]],Financials[#Headers],0))</f>
        <v>3.18</v>
      </c>
      <c r="M19" s="4" cm="1">
        <f t="array" ref="M19">INDEX(Financials[],MATCH(Movies[[#This Row],[movie_id]:[movie_id]],Financials[[movie_id]:[movie_id]],0),MATCH(Movies[[#Headers],[revenue]],Financials[#Headers],0))</f>
        <v>3.3</v>
      </c>
      <c r="N19" s="4" t="str" cm="1">
        <f t="array" ref="N19">INDEX(Financials[],MATCH(Movies[[#This Row],[movie_id]:[movie_id]],Financials[[movie_id]:[movie_id]],0),MATCH(Movies[[#Headers],[unit]],Financials[#Headers],0))</f>
        <v>Millions</v>
      </c>
      <c r="O19" s="4" t="str" cm="1">
        <f t="array" ref="O19">INDEX(Financials[],MATCH(Movies[[#This Row],[movie_id]:[movie_id]],Financials[[movie_id]:[movie_id]],0),MATCH(Movies[[#Headers],[currency]],Financials[#Headers],0))</f>
        <v>USD</v>
      </c>
      <c r="P19" s="4" cm="1">
        <f t="array" ref="P19">_xlfn.XLOOKUP(Movies[[#This Row],[movie_id]:[movie_id]],Financials[[movie_id]:[movie_id]],Financials[budget],0,0)</f>
        <v>3.18</v>
      </c>
      <c r="Q19" s="4" cm="1">
        <f t="array" ref="Q19">_xlfn.XLOOKUP(Movies[[#This Row],[movie_id]:[movie_id]],Financials[[movie_id]:[movie_id]],Financials[revenue],0,0)</f>
        <v>3.3</v>
      </c>
      <c r="R19" s="4" t="str" cm="1">
        <f t="array" ref="R19">_xlfn.XLOOKUP(Movies[[#This Row],[movie_id]:[movie_id]],Financials[[movie_id]:[movie_id]],Financials[unit],0,0)</f>
        <v>Millions</v>
      </c>
      <c r="S19" s="4" t="str" cm="1">
        <f t="array" ref="S19">_xlfn.XLOOKUP(Movies[[#This Row],[movie_id]:[movie_id]],Financials[[movie_id]:[movie_id]],Financials[currency],0,0)</f>
        <v>USD</v>
      </c>
    </row>
    <row r="20" spans="1:19" x14ac:dyDescent="0.3">
      <c r="A20">
        <v>119</v>
      </c>
      <c r="B20" t="s">
        <v>134</v>
      </c>
      <c r="C20" t="s">
        <v>7</v>
      </c>
      <c r="D20">
        <v>2009</v>
      </c>
      <c r="E20">
        <v>7.8</v>
      </c>
      <c r="F20" t="s">
        <v>18</v>
      </c>
      <c r="G20">
        <v>5</v>
      </c>
      <c r="H20" cm="1">
        <f t="array" ref="H20">VLOOKUP(Movies[[#This Row],[movie_id]:[movie_id]],Financials[],2,FALSE)</f>
        <v>237</v>
      </c>
      <c r="I20" cm="1">
        <f t="array" ref="I20">VLOOKUP(Movies[[#This Row],[movie_id]:[movie_id]],Financials[],3,FALSE)</f>
        <v>2847</v>
      </c>
      <c r="J20" t="str" cm="1">
        <f t="array" ref="J20">VLOOKUP(Movies[[#This Row],[movie_id]:[movie_id]],Financials[],4,FALSE)</f>
        <v>Millions</v>
      </c>
      <c r="K20" t="str" cm="1">
        <f t="array" ref="K20">VLOOKUP(Movies[[#This Row],[movie_id]:[movie_id]],Financials[],5,FALSE)</f>
        <v>USD</v>
      </c>
      <c r="L20" s="4" cm="1">
        <f t="array" ref="L20">INDEX(Financials[],MATCH(Movies[[#This Row],[movie_id]:[movie_id]],Financials[[movie_id]:[movie_id]],0),MATCH(Movies[[#Headers],[budget]],Financials[#Headers],0))</f>
        <v>237</v>
      </c>
      <c r="M20" s="4" cm="1">
        <f t="array" ref="M20">INDEX(Financials[],MATCH(Movies[[#This Row],[movie_id]:[movie_id]],Financials[[movie_id]:[movie_id]],0),MATCH(Movies[[#Headers],[revenue]],Financials[#Headers],0))</f>
        <v>2847</v>
      </c>
      <c r="N20" s="4" t="str" cm="1">
        <f t="array" ref="N20">INDEX(Financials[],MATCH(Movies[[#This Row],[movie_id]:[movie_id]],Financials[[movie_id]:[movie_id]],0),MATCH(Movies[[#Headers],[unit]],Financials[#Headers],0))</f>
        <v>Millions</v>
      </c>
      <c r="O20" s="4" t="str" cm="1">
        <f t="array" ref="O20">INDEX(Financials[],MATCH(Movies[[#This Row],[movie_id]:[movie_id]],Financials[[movie_id]:[movie_id]],0),MATCH(Movies[[#Headers],[currency]],Financials[#Headers],0))</f>
        <v>USD</v>
      </c>
      <c r="P20" s="4" cm="1">
        <f t="array" ref="P20">_xlfn.XLOOKUP(Movies[[#This Row],[movie_id]:[movie_id]],Financials[[movie_id]:[movie_id]],Financials[budget],0,0)</f>
        <v>237</v>
      </c>
      <c r="Q20" s="4" cm="1">
        <f t="array" ref="Q20">_xlfn.XLOOKUP(Movies[[#This Row],[movie_id]:[movie_id]],Financials[[movie_id]:[movie_id]],Financials[revenue],0,0)</f>
        <v>2847</v>
      </c>
      <c r="R20" s="4" t="str" cm="1">
        <f t="array" ref="R20">_xlfn.XLOOKUP(Movies[[#This Row],[movie_id]:[movie_id]],Financials[[movie_id]:[movie_id]],Financials[unit],0,0)</f>
        <v>Millions</v>
      </c>
      <c r="S20" s="4" t="str" cm="1">
        <f t="array" ref="S20">_xlfn.XLOOKUP(Movies[[#This Row],[movie_id]:[movie_id]],Financials[[movie_id]:[movie_id]],Financials[currency],0,0)</f>
        <v>USD</v>
      </c>
    </row>
    <row r="21" spans="1:19" x14ac:dyDescent="0.3">
      <c r="A21">
        <v>120</v>
      </c>
      <c r="B21" t="s">
        <v>135</v>
      </c>
      <c r="C21" t="s">
        <v>7</v>
      </c>
      <c r="D21">
        <v>1972</v>
      </c>
      <c r="E21">
        <v>9.1999999999999993</v>
      </c>
      <c r="F21" t="s">
        <v>16</v>
      </c>
      <c r="G21">
        <v>5</v>
      </c>
      <c r="H21" cm="1">
        <f t="array" ref="H21">VLOOKUP(Movies[[#This Row],[movie_id]:[movie_id]],Financials[],2,FALSE)</f>
        <v>7.2</v>
      </c>
      <c r="I21" cm="1">
        <f t="array" ref="I21">VLOOKUP(Movies[[#This Row],[movie_id]:[movie_id]],Financials[],3,FALSE)</f>
        <v>291</v>
      </c>
      <c r="J21" t="str" cm="1">
        <f t="array" ref="J21">VLOOKUP(Movies[[#This Row],[movie_id]:[movie_id]],Financials[],4,FALSE)</f>
        <v>Millions</v>
      </c>
      <c r="K21" t="str" cm="1">
        <f t="array" ref="K21">VLOOKUP(Movies[[#This Row],[movie_id]:[movie_id]],Financials[],5,FALSE)</f>
        <v>USD</v>
      </c>
      <c r="L21" s="4" cm="1">
        <f t="array" ref="L21">INDEX(Financials[],MATCH(Movies[[#This Row],[movie_id]:[movie_id]],Financials[[movie_id]:[movie_id]],0),MATCH(Movies[[#Headers],[budget]],Financials[#Headers],0))</f>
        <v>7.2</v>
      </c>
      <c r="M21" s="4" cm="1">
        <f t="array" ref="M21">INDEX(Financials[],MATCH(Movies[[#This Row],[movie_id]:[movie_id]],Financials[[movie_id]:[movie_id]],0),MATCH(Movies[[#Headers],[revenue]],Financials[#Headers],0))</f>
        <v>291</v>
      </c>
      <c r="N21" s="4" t="str" cm="1">
        <f t="array" ref="N21">INDEX(Financials[],MATCH(Movies[[#This Row],[movie_id]:[movie_id]],Financials[[movie_id]:[movie_id]],0),MATCH(Movies[[#Headers],[unit]],Financials[#Headers],0))</f>
        <v>Millions</v>
      </c>
      <c r="O21" s="4" t="str" cm="1">
        <f t="array" ref="O21">INDEX(Financials[],MATCH(Movies[[#This Row],[movie_id]:[movie_id]],Financials[[movie_id]:[movie_id]],0),MATCH(Movies[[#Headers],[currency]],Financials[#Headers],0))</f>
        <v>USD</v>
      </c>
      <c r="P21" s="4" cm="1">
        <f t="array" ref="P21">_xlfn.XLOOKUP(Movies[[#This Row],[movie_id]:[movie_id]],Financials[[movie_id]:[movie_id]],Financials[budget],0,0)</f>
        <v>7.2</v>
      </c>
      <c r="Q21" s="4" cm="1">
        <f t="array" ref="Q21">_xlfn.XLOOKUP(Movies[[#This Row],[movie_id]:[movie_id]],Financials[[movie_id]:[movie_id]],Financials[revenue],0,0)</f>
        <v>291</v>
      </c>
      <c r="R21" s="4" t="str" cm="1">
        <f t="array" ref="R21">_xlfn.XLOOKUP(Movies[[#This Row],[movie_id]:[movie_id]],Financials[[movie_id]:[movie_id]],Financials[unit],0,0)</f>
        <v>Millions</v>
      </c>
      <c r="S21" s="4" t="str" cm="1">
        <f t="array" ref="S21">_xlfn.XLOOKUP(Movies[[#This Row],[movie_id]:[movie_id]],Financials[[movie_id]:[movie_id]],Financials[currency],0,0)</f>
        <v>USD</v>
      </c>
    </row>
    <row r="22" spans="1:19" x14ac:dyDescent="0.3">
      <c r="A22">
        <v>121</v>
      </c>
      <c r="B22" t="s">
        <v>136</v>
      </c>
      <c r="C22" t="s">
        <v>7</v>
      </c>
      <c r="D22">
        <v>2008</v>
      </c>
      <c r="E22">
        <v>9</v>
      </c>
      <c r="F22" t="s">
        <v>19</v>
      </c>
      <c r="G22">
        <v>5</v>
      </c>
      <c r="H22" cm="1">
        <f t="array" ref="H22">VLOOKUP(Movies[[#This Row],[movie_id]:[movie_id]],Financials[],2,FALSE)</f>
        <v>185</v>
      </c>
      <c r="I22" cm="1">
        <f t="array" ref="I22">VLOOKUP(Movies[[#This Row],[movie_id]:[movie_id]],Financials[],3,FALSE)</f>
        <v>1006</v>
      </c>
      <c r="J22" t="str" cm="1">
        <f t="array" ref="J22">VLOOKUP(Movies[[#This Row],[movie_id]:[movie_id]],Financials[],4,FALSE)</f>
        <v>Millions</v>
      </c>
      <c r="K22" t="str" cm="1">
        <f t="array" ref="K22">VLOOKUP(Movies[[#This Row],[movie_id]:[movie_id]],Financials[],5,FALSE)</f>
        <v>USD</v>
      </c>
      <c r="L22" s="4" cm="1">
        <f t="array" ref="L22">INDEX(Financials[],MATCH(Movies[[#This Row],[movie_id]:[movie_id]],Financials[[movie_id]:[movie_id]],0),MATCH(Movies[[#Headers],[budget]],Financials[#Headers],0))</f>
        <v>185</v>
      </c>
      <c r="M22" s="4" cm="1">
        <f t="array" ref="M22">INDEX(Financials[],MATCH(Movies[[#This Row],[movie_id]:[movie_id]],Financials[[movie_id]:[movie_id]],0),MATCH(Movies[[#Headers],[revenue]],Financials[#Headers],0))</f>
        <v>1006</v>
      </c>
      <c r="N22" s="4" t="str" cm="1">
        <f t="array" ref="N22">INDEX(Financials[],MATCH(Movies[[#This Row],[movie_id]:[movie_id]],Financials[[movie_id]:[movie_id]],0),MATCH(Movies[[#Headers],[unit]],Financials[#Headers],0))</f>
        <v>Millions</v>
      </c>
      <c r="O22" s="4" t="str" cm="1">
        <f t="array" ref="O22">INDEX(Financials[],MATCH(Movies[[#This Row],[movie_id]:[movie_id]],Financials[[movie_id]:[movie_id]],0),MATCH(Movies[[#Headers],[currency]],Financials[#Headers],0))</f>
        <v>USD</v>
      </c>
      <c r="P22" s="4" cm="1">
        <f t="array" ref="P22">_xlfn.XLOOKUP(Movies[[#This Row],[movie_id]:[movie_id]],Financials[[movie_id]:[movie_id]],Financials[budget],0,0)</f>
        <v>185</v>
      </c>
      <c r="Q22" s="4" cm="1">
        <f t="array" ref="Q22">_xlfn.XLOOKUP(Movies[[#This Row],[movie_id]:[movie_id]],Financials[[movie_id]:[movie_id]],Financials[revenue],0,0)</f>
        <v>1006</v>
      </c>
      <c r="R22" s="4" t="str" cm="1">
        <f t="array" ref="R22">_xlfn.XLOOKUP(Movies[[#This Row],[movie_id]:[movie_id]],Financials[[movie_id]:[movie_id]],Financials[unit],0,0)</f>
        <v>Millions</v>
      </c>
      <c r="S22" s="4" t="str" cm="1">
        <f t="array" ref="S22">_xlfn.XLOOKUP(Movies[[#This Row],[movie_id]:[movie_id]],Financials[[movie_id]:[movie_id]],Financials[currency],0,0)</f>
        <v>USD</v>
      </c>
    </row>
    <row r="23" spans="1:19" x14ac:dyDescent="0.3">
      <c r="A23">
        <v>122</v>
      </c>
      <c r="B23" t="s">
        <v>137</v>
      </c>
      <c r="C23" t="s">
        <v>7</v>
      </c>
      <c r="D23">
        <v>1993</v>
      </c>
      <c r="E23">
        <v>9</v>
      </c>
      <c r="F23" t="s">
        <v>20</v>
      </c>
      <c r="G23">
        <v>5</v>
      </c>
      <c r="H23" cm="1">
        <f t="array" ref="H23">VLOOKUP(Movies[[#This Row],[movie_id]:[movie_id]],Financials[],2,FALSE)</f>
        <v>22</v>
      </c>
      <c r="I23" cm="1">
        <f t="array" ref="I23">VLOOKUP(Movies[[#This Row],[movie_id]:[movie_id]],Financials[],3,FALSE)</f>
        <v>322.2</v>
      </c>
      <c r="J23" t="str" cm="1">
        <f t="array" ref="J23">VLOOKUP(Movies[[#This Row],[movie_id]:[movie_id]],Financials[],4,FALSE)</f>
        <v>Millions</v>
      </c>
      <c r="K23" t="str" cm="1">
        <f t="array" ref="K23">VLOOKUP(Movies[[#This Row],[movie_id]:[movie_id]],Financials[],5,FALSE)</f>
        <v>USD</v>
      </c>
      <c r="L23" s="4" cm="1">
        <f t="array" ref="L23">INDEX(Financials[],MATCH(Movies[[#This Row],[movie_id]:[movie_id]],Financials[[movie_id]:[movie_id]],0),MATCH(Movies[[#Headers],[budget]],Financials[#Headers],0))</f>
        <v>22</v>
      </c>
      <c r="M23" s="4" cm="1">
        <f t="array" ref="M23">INDEX(Financials[],MATCH(Movies[[#This Row],[movie_id]:[movie_id]],Financials[[movie_id]:[movie_id]],0),MATCH(Movies[[#Headers],[revenue]],Financials[#Headers],0))</f>
        <v>322.2</v>
      </c>
      <c r="N23" s="4" t="str" cm="1">
        <f t="array" ref="N23">INDEX(Financials[],MATCH(Movies[[#This Row],[movie_id]:[movie_id]],Financials[[movie_id]:[movie_id]],0),MATCH(Movies[[#Headers],[unit]],Financials[#Headers],0))</f>
        <v>Millions</v>
      </c>
      <c r="O23" s="4" t="str" cm="1">
        <f t="array" ref="O23">INDEX(Financials[],MATCH(Movies[[#This Row],[movie_id]:[movie_id]],Financials[[movie_id]:[movie_id]],0),MATCH(Movies[[#Headers],[currency]],Financials[#Headers],0))</f>
        <v>USD</v>
      </c>
      <c r="P23" s="4" cm="1">
        <f t="array" ref="P23">_xlfn.XLOOKUP(Movies[[#This Row],[movie_id]:[movie_id]],Financials[[movie_id]:[movie_id]],Financials[budget],0,0)</f>
        <v>22</v>
      </c>
      <c r="Q23" s="4" cm="1">
        <f t="array" ref="Q23">_xlfn.XLOOKUP(Movies[[#This Row],[movie_id]:[movie_id]],Financials[[movie_id]:[movie_id]],Financials[revenue],0,0)</f>
        <v>322.2</v>
      </c>
      <c r="R23" s="4" t="str" cm="1">
        <f t="array" ref="R23">_xlfn.XLOOKUP(Movies[[#This Row],[movie_id]:[movie_id]],Financials[[movie_id]:[movie_id]],Financials[unit],0,0)</f>
        <v>Millions</v>
      </c>
      <c r="S23" s="4" t="str" cm="1">
        <f t="array" ref="S23">_xlfn.XLOOKUP(Movies[[#This Row],[movie_id]:[movie_id]],Financials[[movie_id]:[movie_id]],Financials[currency],0,0)</f>
        <v>USD</v>
      </c>
    </row>
    <row r="24" spans="1:19" x14ac:dyDescent="0.3">
      <c r="A24">
        <v>123</v>
      </c>
      <c r="B24" t="s">
        <v>138</v>
      </c>
      <c r="C24" t="s">
        <v>7</v>
      </c>
      <c r="D24">
        <v>1993</v>
      </c>
      <c r="E24">
        <v>8.1999999999999993</v>
      </c>
      <c r="F24" t="s">
        <v>20</v>
      </c>
      <c r="G24">
        <v>5</v>
      </c>
      <c r="H24" cm="1">
        <f t="array" ref="H24">VLOOKUP(Movies[[#This Row],[movie_id]:[movie_id]],Financials[],2,FALSE)</f>
        <v>63</v>
      </c>
      <c r="I24" cm="1">
        <f t="array" ref="I24">VLOOKUP(Movies[[#This Row],[movie_id]:[movie_id]],Financials[],3,FALSE)</f>
        <v>1046</v>
      </c>
      <c r="J24" t="str" cm="1">
        <f t="array" ref="J24">VLOOKUP(Movies[[#This Row],[movie_id]:[movie_id]],Financials[],4,FALSE)</f>
        <v>Millions</v>
      </c>
      <c r="K24" t="str" cm="1">
        <f t="array" ref="K24">VLOOKUP(Movies[[#This Row],[movie_id]:[movie_id]],Financials[],5,FALSE)</f>
        <v>USD</v>
      </c>
      <c r="L24" s="4" cm="1">
        <f t="array" ref="L24">INDEX(Financials[],MATCH(Movies[[#This Row],[movie_id]:[movie_id]],Financials[[movie_id]:[movie_id]],0),MATCH(Movies[[#Headers],[budget]],Financials[#Headers],0))</f>
        <v>63</v>
      </c>
      <c r="M24" s="4" cm="1">
        <f t="array" ref="M24">INDEX(Financials[],MATCH(Movies[[#This Row],[movie_id]:[movie_id]],Financials[[movie_id]:[movie_id]],0),MATCH(Movies[[#Headers],[revenue]],Financials[#Headers],0))</f>
        <v>1046</v>
      </c>
      <c r="N24" s="4" t="str" cm="1">
        <f t="array" ref="N24">INDEX(Financials[],MATCH(Movies[[#This Row],[movie_id]:[movie_id]],Financials[[movie_id]:[movie_id]],0),MATCH(Movies[[#Headers],[unit]],Financials[#Headers],0))</f>
        <v>Millions</v>
      </c>
      <c r="O24" s="4" t="str" cm="1">
        <f t="array" ref="O24">INDEX(Financials[],MATCH(Movies[[#This Row],[movie_id]:[movie_id]],Financials[[movie_id]:[movie_id]],0),MATCH(Movies[[#Headers],[currency]],Financials[#Headers],0))</f>
        <v>USD</v>
      </c>
      <c r="P24" s="4" cm="1">
        <f t="array" ref="P24">_xlfn.XLOOKUP(Movies[[#This Row],[movie_id]:[movie_id]],Financials[[movie_id]:[movie_id]],Financials[budget],0,0)</f>
        <v>63</v>
      </c>
      <c r="Q24" s="4" cm="1">
        <f t="array" ref="Q24">_xlfn.XLOOKUP(Movies[[#This Row],[movie_id]:[movie_id]],Financials[[movie_id]:[movie_id]],Financials[revenue],0,0)</f>
        <v>1046</v>
      </c>
      <c r="R24" s="4" t="str" cm="1">
        <f t="array" ref="R24">_xlfn.XLOOKUP(Movies[[#This Row],[movie_id]:[movie_id]],Financials[[movie_id]:[movie_id]],Financials[unit],0,0)</f>
        <v>Millions</v>
      </c>
      <c r="S24" s="4" t="str" cm="1">
        <f t="array" ref="S24">_xlfn.XLOOKUP(Movies[[#This Row],[movie_id]:[movie_id]],Financials[[movie_id]:[movie_id]],Financials[currency],0,0)</f>
        <v>USD</v>
      </c>
    </row>
    <row r="25" spans="1:19" x14ac:dyDescent="0.3">
      <c r="A25">
        <v>124</v>
      </c>
      <c r="B25" t="s">
        <v>139</v>
      </c>
      <c r="C25" t="s">
        <v>7</v>
      </c>
      <c r="D25">
        <v>2019</v>
      </c>
      <c r="E25">
        <v>8.5</v>
      </c>
      <c r="F25" t="s">
        <v>114</v>
      </c>
      <c r="G25">
        <v>5</v>
      </c>
      <c r="H25" cm="1">
        <f t="array" ref="H25">VLOOKUP(Movies[[#This Row],[movie_id]:[movie_id]],Financials[],2,FALSE)</f>
        <v>15.5</v>
      </c>
      <c r="I25" cm="1">
        <f t="array" ref="I25">VLOOKUP(Movies[[#This Row],[movie_id]:[movie_id]],Financials[],3,FALSE)</f>
        <v>263.10000000000002</v>
      </c>
      <c r="J25" t="str" cm="1">
        <f t="array" ref="J25">VLOOKUP(Movies[[#This Row],[movie_id]:[movie_id]],Financials[],4,FALSE)</f>
        <v>Millions</v>
      </c>
      <c r="K25" t="str" cm="1">
        <f t="array" ref="K25">VLOOKUP(Movies[[#This Row],[movie_id]:[movie_id]],Financials[],5,FALSE)</f>
        <v>USD</v>
      </c>
      <c r="L25" s="4" cm="1">
        <f t="array" ref="L25">INDEX(Financials[],MATCH(Movies[[#This Row],[movie_id]:[movie_id]],Financials[[movie_id]:[movie_id]],0),MATCH(Movies[[#Headers],[budget]],Financials[#Headers],0))</f>
        <v>15.5</v>
      </c>
      <c r="M25" s="4" cm="1">
        <f t="array" ref="M25">INDEX(Financials[],MATCH(Movies[[#This Row],[movie_id]:[movie_id]],Financials[[movie_id]:[movie_id]],0),MATCH(Movies[[#Headers],[revenue]],Financials[#Headers],0))</f>
        <v>263.10000000000002</v>
      </c>
      <c r="N25" s="4" t="str" cm="1">
        <f t="array" ref="N25">INDEX(Financials[],MATCH(Movies[[#This Row],[movie_id]:[movie_id]],Financials[[movie_id]:[movie_id]],0),MATCH(Movies[[#Headers],[unit]],Financials[#Headers],0))</f>
        <v>Millions</v>
      </c>
      <c r="O25" s="4" t="str" cm="1">
        <f t="array" ref="O25">INDEX(Financials[],MATCH(Movies[[#This Row],[movie_id]:[movie_id]],Financials[[movie_id]:[movie_id]],0),MATCH(Movies[[#Headers],[currency]],Financials[#Headers],0))</f>
        <v>USD</v>
      </c>
      <c r="P25" s="4" cm="1">
        <f t="array" ref="P25">_xlfn.XLOOKUP(Movies[[#This Row],[movie_id]:[movie_id]],Financials[[movie_id]:[movie_id]],Financials[budget],0,0)</f>
        <v>15.5</v>
      </c>
      <c r="Q25" s="4" cm="1">
        <f t="array" ref="Q25">_xlfn.XLOOKUP(Movies[[#This Row],[movie_id]:[movie_id]],Financials[[movie_id]:[movie_id]],Financials[revenue],0,0)</f>
        <v>263.10000000000002</v>
      </c>
      <c r="R25" s="4" t="str" cm="1">
        <f t="array" ref="R25">_xlfn.XLOOKUP(Movies[[#This Row],[movie_id]:[movie_id]],Financials[[movie_id]:[movie_id]],Financials[unit],0,0)</f>
        <v>Millions</v>
      </c>
      <c r="S25" s="4" t="str" cm="1">
        <f t="array" ref="S25">_xlfn.XLOOKUP(Movies[[#This Row],[movie_id]:[movie_id]],Financials[[movie_id]:[movie_id]],Financials[currency],0,0)</f>
        <v>USD</v>
      </c>
    </row>
    <row r="26" spans="1:19" x14ac:dyDescent="0.3">
      <c r="A26">
        <v>125</v>
      </c>
      <c r="B26" t="s">
        <v>140</v>
      </c>
      <c r="C26" t="s">
        <v>7</v>
      </c>
      <c r="D26">
        <v>2019</v>
      </c>
      <c r="E26">
        <v>8.4</v>
      </c>
      <c r="F26" t="s">
        <v>8</v>
      </c>
      <c r="G26">
        <v>5</v>
      </c>
      <c r="H26" cm="1">
        <f t="array" ref="H26">VLOOKUP(Movies[[#This Row],[movie_id]:[movie_id]],Financials[],2,FALSE)</f>
        <v>400</v>
      </c>
      <c r="I26" cm="1">
        <f t="array" ref="I26">VLOOKUP(Movies[[#This Row],[movie_id]:[movie_id]],Financials[],3,FALSE)</f>
        <v>2798</v>
      </c>
      <c r="J26" t="str" cm="1">
        <f t="array" ref="J26">VLOOKUP(Movies[[#This Row],[movie_id]:[movie_id]],Financials[],4,FALSE)</f>
        <v>Millions</v>
      </c>
      <c r="K26" t="str" cm="1">
        <f t="array" ref="K26">VLOOKUP(Movies[[#This Row],[movie_id]:[movie_id]],Financials[],5,FALSE)</f>
        <v>USD</v>
      </c>
      <c r="L26" s="4" cm="1">
        <f t="array" ref="L26">INDEX(Financials[],MATCH(Movies[[#This Row],[movie_id]:[movie_id]],Financials[[movie_id]:[movie_id]],0),MATCH(Movies[[#Headers],[budget]],Financials[#Headers],0))</f>
        <v>400</v>
      </c>
      <c r="M26" s="4" cm="1">
        <f t="array" ref="M26">INDEX(Financials[],MATCH(Movies[[#This Row],[movie_id]:[movie_id]],Financials[[movie_id]:[movie_id]],0),MATCH(Movies[[#Headers],[revenue]],Financials[#Headers],0))</f>
        <v>2798</v>
      </c>
      <c r="N26" s="4" t="str" cm="1">
        <f t="array" ref="N26">INDEX(Financials[],MATCH(Movies[[#This Row],[movie_id]:[movie_id]],Financials[[movie_id]:[movie_id]],0),MATCH(Movies[[#Headers],[unit]],Financials[#Headers],0))</f>
        <v>Millions</v>
      </c>
      <c r="O26" s="4" t="str" cm="1">
        <f t="array" ref="O26">INDEX(Financials[],MATCH(Movies[[#This Row],[movie_id]:[movie_id]],Financials[[movie_id]:[movie_id]],0),MATCH(Movies[[#Headers],[currency]],Financials[#Headers],0))</f>
        <v>USD</v>
      </c>
      <c r="P26" s="4" cm="1">
        <f t="array" ref="P26">_xlfn.XLOOKUP(Movies[[#This Row],[movie_id]:[movie_id]],Financials[[movie_id]:[movie_id]],Financials[budget],0,0)</f>
        <v>400</v>
      </c>
      <c r="Q26" s="4" cm="1">
        <f t="array" ref="Q26">_xlfn.XLOOKUP(Movies[[#This Row],[movie_id]:[movie_id]],Financials[[movie_id]:[movie_id]],Financials[revenue],0,0)</f>
        <v>2798</v>
      </c>
      <c r="R26" s="4" t="str" cm="1">
        <f t="array" ref="R26">_xlfn.XLOOKUP(Movies[[#This Row],[movie_id]:[movie_id]],Financials[[movie_id]:[movie_id]],Financials[unit],0,0)</f>
        <v>Millions</v>
      </c>
      <c r="S26" s="4" t="str" cm="1">
        <f t="array" ref="S26">_xlfn.XLOOKUP(Movies[[#This Row],[movie_id]:[movie_id]],Financials[[movie_id]:[movie_id]],Financials[currency],0,0)</f>
        <v>USD</v>
      </c>
    </row>
    <row r="27" spans="1:19" x14ac:dyDescent="0.3">
      <c r="A27">
        <v>126</v>
      </c>
      <c r="B27" t="s">
        <v>141</v>
      </c>
      <c r="C27" t="s">
        <v>7</v>
      </c>
      <c r="D27">
        <v>2018</v>
      </c>
      <c r="E27">
        <v>8.4</v>
      </c>
      <c r="F27" t="s">
        <v>8</v>
      </c>
      <c r="G27">
        <v>5</v>
      </c>
      <c r="H27" cm="1">
        <f t="array" ref="H27">VLOOKUP(Movies[[#This Row],[movie_id]:[movie_id]],Financials[],2,FALSE)</f>
        <v>400</v>
      </c>
      <c r="I27" cm="1">
        <f t="array" ref="I27">VLOOKUP(Movies[[#This Row],[movie_id]:[movie_id]],Financials[],3,FALSE)</f>
        <v>2048</v>
      </c>
      <c r="J27" t="str" cm="1">
        <f t="array" ref="J27">VLOOKUP(Movies[[#This Row],[movie_id]:[movie_id]],Financials[],4,FALSE)</f>
        <v>Millions</v>
      </c>
      <c r="K27" t="str" cm="1">
        <f t="array" ref="K27">VLOOKUP(Movies[[#This Row],[movie_id]:[movie_id]],Financials[],5,FALSE)</f>
        <v>USD</v>
      </c>
      <c r="L27" s="4" cm="1">
        <f t="array" ref="L27">INDEX(Financials[],MATCH(Movies[[#This Row],[movie_id]:[movie_id]],Financials[[movie_id]:[movie_id]],0),MATCH(Movies[[#Headers],[budget]],Financials[#Headers],0))</f>
        <v>400</v>
      </c>
      <c r="M27" s="4" cm="1">
        <f t="array" ref="M27">INDEX(Financials[],MATCH(Movies[[#This Row],[movie_id]:[movie_id]],Financials[[movie_id]:[movie_id]],0),MATCH(Movies[[#Headers],[revenue]],Financials[#Headers],0))</f>
        <v>2048</v>
      </c>
      <c r="N27" s="4" t="str" cm="1">
        <f t="array" ref="N27">INDEX(Financials[],MATCH(Movies[[#This Row],[movie_id]:[movie_id]],Financials[[movie_id]:[movie_id]],0),MATCH(Movies[[#Headers],[unit]],Financials[#Headers],0))</f>
        <v>Millions</v>
      </c>
      <c r="O27" s="4" t="str" cm="1">
        <f t="array" ref="O27">INDEX(Financials[],MATCH(Movies[[#This Row],[movie_id]:[movie_id]],Financials[[movie_id]:[movie_id]],0),MATCH(Movies[[#Headers],[currency]],Financials[#Headers],0))</f>
        <v>USD</v>
      </c>
      <c r="P27" s="4" cm="1">
        <f t="array" ref="P27">_xlfn.XLOOKUP(Movies[[#This Row],[movie_id]:[movie_id]],Financials[[movie_id]:[movie_id]],Financials[budget],0,0)</f>
        <v>400</v>
      </c>
      <c r="Q27" s="4" cm="1">
        <f t="array" ref="Q27">_xlfn.XLOOKUP(Movies[[#This Row],[movie_id]:[movie_id]],Financials[[movie_id]:[movie_id]],Financials[revenue],0,0)</f>
        <v>2048</v>
      </c>
      <c r="R27" s="4" t="str" cm="1">
        <f t="array" ref="R27">_xlfn.XLOOKUP(Movies[[#This Row],[movie_id]:[movie_id]],Financials[[movie_id]:[movie_id]],Financials[unit],0,0)</f>
        <v>Millions</v>
      </c>
      <c r="S27" s="4" t="str" cm="1">
        <f t="array" ref="S27">_xlfn.XLOOKUP(Movies[[#This Row],[movie_id]:[movie_id]],Financials[[movie_id]:[movie_id]],Financials[currency],0,0)</f>
        <v>USD</v>
      </c>
    </row>
    <row r="28" spans="1:19" x14ac:dyDescent="0.3">
      <c r="A28">
        <v>127</v>
      </c>
      <c r="B28" t="s">
        <v>142</v>
      </c>
      <c r="C28" t="s">
        <v>6</v>
      </c>
      <c r="D28">
        <v>1955</v>
      </c>
      <c r="E28">
        <v>8.3000000000000007</v>
      </c>
      <c r="F28" t="s">
        <v>116</v>
      </c>
      <c r="G28">
        <v>7</v>
      </c>
      <c r="H28" cm="1">
        <f t="array" ref="H28">VLOOKUP(Movies[[#This Row],[movie_id]:[movie_id]],Financials[],2,FALSE)</f>
        <v>70</v>
      </c>
      <c r="I28" cm="1">
        <f t="array" ref="I28">VLOOKUP(Movies[[#This Row],[movie_id]:[movie_id]],Financials[],3,FALSE)</f>
        <v>100</v>
      </c>
      <c r="J28" t="str" cm="1">
        <f t="array" ref="J28">VLOOKUP(Movies[[#This Row],[movie_id]:[movie_id]],Financials[],4,FALSE)</f>
        <v>Millions</v>
      </c>
      <c r="K28" t="str" cm="1">
        <f t="array" ref="K28">VLOOKUP(Movies[[#This Row],[movie_id]:[movie_id]],Financials[],5,FALSE)</f>
        <v>INR</v>
      </c>
      <c r="L28" s="4" cm="1">
        <f t="array" ref="L28">INDEX(Financials[],MATCH(Movies[[#This Row],[movie_id]:[movie_id]],Financials[[movie_id]:[movie_id]],0),MATCH(Movies[[#Headers],[budget]],Financials[#Headers],0))</f>
        <v>70</v>
      </c>
      <c r="M28" s="4" cm="1">
        <f t="array" ref="M28">INDEX(Financials[],MATCH(Movies[[#This Row],[movie_id]:[movie_id]],Financials[[movie_id]:[movie_id]],0),MATCH(Movies[[#Headers],[revenue]],Financials[#Headers],0))</f>
        <v>100</v>
      </c>
      <c r="N28" s="4" t="str" cm="1">
        <f t="array" ref="N28">INDEX(Financials[],MATCH(Movies[[#This Row],[movie_id]:[movie_id]],Financials[[movie_id]:[movie_id]],0),MATCH(Movies[[#Headers],[unit]],Financials[#Headers],0))</f>
        <v>Millions</v>
      </c>
      <c r="O28" s="4" t="str" cm="1">
        <f t="array" ref="O28">INDEX(Financials[],MATCH(Movies[[#This Row],[movie_id]:[movie_id]],Financials[[movie_id]:[movie_id]],0),MATCH(Movies[[#Headers],[currency]],Financials[#Headers],0))</f>
        <v>INR</v>
      </c>
      <c r="P28" s="4" cm="1">
        <f t="array" ref="P28">_xlfn.XLOOKUP(Movies[[#This Row],[movie_id]:[movie_id]],Financials[[movie_id]:[movie_id]],Financials[budget],0,0)</f>
        <v>70</v>
      </c>
      <c r="Q28" s="4" cm="1">
        <f t="array" ref="Q28">_xlfn.XLOOKUP(Movies[[#This Row],[movie_id]:[movie_id]],Financials[[movie_id]:[movie_id]],Financials[revenue],0,0)</f>
        <v>100</v>
      </c>
      <c r="R28" s="4" t="str" cm="1">
        <f t="array" ref="R28">_xlfn.XLOOKUP(Movies[[#This Row],[movie_id]:[movie_id]],Financials[[movie_id]:[movie_id]],Financials[unit],0,0)</f>
        <v>Millions</v>
      </c>
      <c r="S28" s="4" t="str" cm="1">
        <f t="array" ref="S28">_xlfn.XLOOKUP(Movies[[#This Row],[movie_id]:[movie_id]],Financials[[movie_id]:[movie_id]],Financials[currency],0,0)</f>
        <v>INR</v>
      </c>
    </row>
    <row r="29" spans="1:19" x14ac:dyDescent="0.3">
      <c r="A29">
        <v>128</v>
      </c>
      <c r="B29" t="s">
        <v>143</v>
      </c>
      <c r="C29" t="s">
        <v>6</v>
      </c>
      <c r="D29">
        <v>2007</v>
      </c>
      <c r="E29">
        <v>8.3000000000000007</v>
      </c>
      <c r="F29" t="s">
        <v>114</v>
      </c>
      <c r="G29">
        <v>1</v>
      </c>
      <c r="H29" cm="1">
        <f t="array" ref="H29">VLOOKUP(Movies[[#This Row],[movie_id]:[movie_id]],Financials[],2,FALSE)</f>
        <v>120</v>
      </c>
      <c r="I29" cm="1">
        <f t="array" ref="I29">VLOOKUP(Movies[[#This Row],[movie_id]:[movie_id]],Financials[],3,FALSE)</f>
        <v>1350</v>
      </c>
      <c r="J29" t="str" cm="1">
        <f t="array" ref="J29">VLOOKUP(Movies[[#This Row],[movie_id]:[movie_id]],Financials[],4,FALSE)</f>
        <v>Millions</v>
      </c>
      <c r="K29" t="str" cm="1">
        <f t="array" ref="K29">VLOOKUP(Movies[[#This Row],[movie_id]:[movie_id]],Financials[],5,FALSE)</f>
        <v>INR</v>
      </c>
      <c r="L29" s="4" cm="1">
        <f t="array" ref="L29">INDEX(Financials[],MATCH(Movies[[#This Row],[movie_id]:[movie_id]],Financials[[movie_id]:[movie_id]],0),MATCH(Movies[[#Headers],[budget]],Financials[#Headers],0))</f>
        <v>120</v>
      </c>
      <c r="M29" s="4" cm="1">
        <f t="array" ref="M29">INDEX(Financials[],MATCH(Movies[[#This Row],[movie_id]:[movie_id]],Financials[[movie_id]:[movie_id]],0),MATCH(Movies[[#Headers],[revenue]],Financials[#Headers],0))</f>
        <v>1350</v>
      </c>
      <c r="N29" s="4" t="str" cm="1">
        <f t="array" ref="N29">INDEX(Financials[],MATCH(Movies[[#This Row],[movie_id]:[movie_id]],Financials[[movie_id]:[movie_id]],0),MATCH(Movies[[#Headers],[unit]],Financials[#Headers],0))</f>
        <v>Millions</v>
      </c>
      <c r="O29" s="4" t="str" cm="1">
        <f t="array" ref="O29">INDEX(Financials[],MATCH(Movies[[#This Row],[movie_id]:[movie_id]],Financials[[movie_id]:[movie_id]],0),MATCH(Movies[[#Headers],[currency]],Financials[#Headers],0))</f>
        <v>INR</v>
      </c>
      <c r="P29" s="4" cm="1">
        <f t="array" ref="P29">_xlfn.XLOOKUP(Movies[[#This Row],[movie_id]:[movie_id]],Financials[[movie_id]:[movie_id]],Financials[budget],0,0)</f>
        <v>120</v>
      </c>
      <c r="Q29" s="4" cm="1">
        <f t="array" ref="Q29">_xlfn.XLOOKUP(Movies[[#This Row],[movie_id]:[movie_id]],Financials[[movie_id]:[movie_id]],Financials[revenue],0,0)</f>
        <v>1350</v>
      </c>
      <c r="R29" s="4" t="str" cm="1">
        <f t="array" ref="R29">_xlfn.XLOOKUP(Movies[[#This Row],[movie_id]:[movie_id]],Financials[[movie_id]:[movie_id]],Financials[unit],0,0)</f>
        <v>Millions</v>
      </c>
      <c r="S29" s="4" t="str" cm="1">
        <f t="array" ref="S29">_xlfn.XLOOKUP(Movies[[#This Row],[movie_id]:[movie_id]],Financials[[movie_id]:[movie_id]],Financials[currency],0,0)</f>
        <v>INR</v>
      </c>
    </row>
    <row r="30" spans="1:19" x14ac:dyDescent="0.3">
      <c r="A30">
        <v>129</v>
      </c>
      <c r="B30" t="s">
        <v>144</v>
      </c>
      <c r="C30" t="s">
        <v>6</v>
      </c>
      <c r="D30">
        <v>2003</v>
      </c>
      <c r="E30">
        <v>8.1</v>
      </c>
      <c r="F30" t="s">
        <v>21</v>
      </c>
      <c r="G30">
        <v>1</v>
      </c>
      <c r="H30" cm="1">
        <f t="array" ref="H30">VLOOKUP(Movies[[#This Row],[movie_id]:[movie_id]],Financials[],2,FALSE)</f>
        <v>100</v>
      </c>
      <c r="I30" cm="1">
        <f t="array" ref="I30">VLOOKUP(Movies[[#This Row],[movie_id]:[movie_id]],Financials[],3,FALSE)</f>
        <v>410</v>
      </c>
      <c r="J30" t="str" cm="1">
        <f t="array" ref="J30">VLOOKUP(Movies[[#This Row],[movie_id]:[movie_id]],Financials[],4,FALSE)</f>
        <v>Millions</v>
      </c>
      <c r="K30" t="str" cm="1">
        <f t="array" ref="K30">VLOOKUP(Movies[[#This Row],[movie_id]:[movie_id]],Financials[],5,FALSE)</f>
        <v>INR</v>
      </c>
      <c r="L30" s="4" cm="1">
        <f t="array" ref="L30">INDEX(Financials[],MATCH(Movies[[#This Row],[movie_id]:[movie_id]],Financials[[movie_id]:[movie_id]],0),MATCH(Movies[[#Headers],[budget]],Financials[#Headers],0))</f>
        <v>100</v>
      </c>
      <c r="M30" s="4" cm="1">
        <f t="array" ref="M30">INDEX(Financials[],MATCH(Movies[[#This Row],[movie_id]:[movie_id]],Financials[[movie_id]:[movie_id]],0),MATCH(Movies[[#Headers],[revenue]],Financials[#Headers],0))</f>
        <v>410</v>
      </c>
      <c r="N30" s="4" t="str" cm="1">
        <f t="array" ref="N30">INDEX(Financials[],MATCH(Movies[[#This Row],[movie_id]:[movie_id]],Financials[[movie_id]:[movie_id]],0),MATCH(Movies[[#Headers],[unit]],Financials[#Headers],0))</f>
        <v>Millions</v>
      </c>
      <c r="O30" s="4" t="str" cm="1">
        <f t="array" ref="O30">INDEX(Financials[],MATCH(Movies[[#This Row],[movie_id]:[movie_id]],Financials[[movie_id]:[movie_id]],0),MATCH(Movies[[#Headers],[currency]],Financials[#Headers],0))</f>
        <v>INR</v>
      </c>
      <c r="P30" s="4" cm="1">
        <f t="array" ref="P30">_xlfn.XLOOKUP(Movies[[#This Row],[movie_id]:[movie_id]],Financials[[movie_id]:[movie_id]],Financials[budget],0,0)</f>
        <v>100</v>
      </c>
      <c r="Q30" s="4" cm="1">
        <f t="array" ref="Q30">_xlfn.XLOOKUP(Movies[[#This Row],[movie_id]:[movie_id]],Financials[[movie_id]:[movie_id]],Financials[revenue],0,0)</f>
        <v>410</v>
      </c>
      <c r="R30" s="4" t="str" cm="1">
        <f t="array" ref="R30">_xlfn.XLOOKUP(Movies[[#This Row],[movie_id]:[movie_id]],Financials[[movie_id]:[movie_id]],Financials[unit],0,0)</f>
        <v>Millions</v>
      </c>
      <c r="S30" s="4" t="str" cm="1">
        <f t="array" ref="S30">_xlfn.XLOOKUP(Movies[[#This Row],[movie_id]:[movie_id]],Financials[[movie_id]:[movie_id]],Financials[currency],0,0)</f>
        <v>INR</v>
      </c>
    </row>
    <row r="31" spans="1:19" x14ac:dyDescent="0.3">
      <c r="A31">
        <v>130</v>
      </c>
      <c r="B31" t="s">
        <v>145</v>
      </c>
      <c r="C31" t="s">
        <v>6</v>
      </c>
      <c r="D31">
        <v>2014</v>
      </c>
      <c r="E31">
        <v>8.1</v>
      </c>
      <c r="F31" t="s">
        <v>11</v>
      </c>
      <c r="G31">
        <v>1</v>
      </c>
      <c r="H31" cm="1">
        <f t="array" ref="H31">VLOOKUP(Movies[[#This Row],[movie_id]:[movie_id]],Financials[],2,FALSE)</f>
        <v>850</v>
      </c>
      <c r="I31" cm="1">
        <f t="array" ref="I31">VLOOKUP(Movies[[#This Row],[movie_id]:[movie_id]],Financials[],3,FALSE)</f>
        <v>8540</v>
      </c>
      <c r="J31" t="str" cm="1">
        <f t="array" ref="J31">VLOOKUP(Movies[[#This Row],[movie_id]:[movie_id]],Financials[],4,FALSE)</f>
        <v>Millions</v>
      </c>
      <c r="K31" t="str" cm="1">
        <f t="array" ref="K31">VLOOKUP(Movies[[#This Row],[movie_id]:[movie_id]],Financials[],5,FALSE)</f>
        <v>INR</v>
      </c>
      <c r="L31" s="4" cm="1">
        <f t="array" ref="L31">INDEX(Financials[],MATCH(Movies[[#This Row],[movie_id]:[movie_id]],Financials[[movie_id]:[movie_id]],0),MATCH(Movies[[#Headers],[budget]],Financials[#Headers],0))</f>
        <v>850</v>
      </c>
      <c r="M31" s="4" cm="1">
        <f t="array" ref="M31">INDEX(Financials[],MATCH(Movies[[#This Row],[movie_id]:[movie_id]],Financials[[movie_id]:[movie_id]],0),MATCH(Movies[[#Headers],[revenue]],Financials[#Headers],0))</f>
        <v>8540</v>
      </c>
      <c r="N31" s="4" t="str" cm="1">
        <f t="array" ref="N31">INDEX(Financials[],MATCH(Movies[[#This Row],[movie_id]:[movie_id]],Financials[[movie_id]:[movie_id]],0),MATCH(Movies[[#Headers],[unit]],Financials[#Headers],0))</f>
        <v>Millions</v>
      </c>
      <c r="O31" s="4" t="str" cm="1">
        <f t="array" ref="O31">INDEX(Financials[],MATCH(Movies[[#This Row],[movie_id]:[movie_id]],Financials[[movie_id]:[movie_id]],0),MATCH(Movies[[#Headers],[currency]],Financials[#Headers],0))</f>
        <v>INR</v>
      </c>
      <c r="P31" s="4" cm="1">
        <f t="array" ref="P31">_xlfn.XLOOKUP(Movies[[#This Row],[movie_id]:[movie_id]],Financials[[movie_id]:[movie_id]],Financials[budget],0,0)</f>
        <v>850</v>
      </c>
      <c r="Q31" s="4" cm="1">
        <f t="array" ref="Q31">_xlfn.XLOOKUP(Movies[[#This Row],[movie_id]:[movie_id]],Financials[[movie_id]:[movie_id]],Financials[revenue],0,0)</f>
        <v>8540</v>
      </c>
      <c r="R31" s="4" t="str" cm="1">
        <f t="array" ref="R31">_xlfn.XLOOKUP(Movies[[#This Row],[movie_id]:[movie_id]],Financials[[movie_id]:[movie_id]],Financials[unit],0,0)</f>
        <v>Millions</v>
      </c>
      <c r="S31" s="4" t="str" cm="1">
        <f t="array" ref="S31">_xlfn.XLOOKUP(Movies[[#This Row],[movie_id]:[movie_id]],Financials[[movie_id]:[movie_id]],Financials[currency],0,0)</f>
        <v>INR</v>
      </c>
    </row>
    <row r="32" spans="1:19" x14ac:dyDescent="0.3">
      <c r="A32">
        <v>131</v>
      </c>
      <c r="B32" t="s">
        <v>146</v>
      </c>
      <c r="C32" t="s">
        <v>6</v>
      </c>
      <c r="D32">
        <v>2018</v>
      </c>
      <c r="E32" t="s">
        <v>113</v>
      </c>
      <c r="F32" t="s">
        <v>11</v>
      </c>
      <c r="G32">
        <v>1</v>
      </c>
      <c r="H32" cm="1">
        <f t="array" ref="H32">VLOOKUP(Movies[[#This Row],[movie_id]:[movie_id]],Financials[],2,FALSE)</f>
        <v>1</v>
      </c>
      <c r="I32" cm="1">
        <f t="array" ref="I32">VLOOKUP(Movies[[#This Row],[movie_id]:[movie_id]],Financials[],3,FALSE)</f>
        <v>5.9</v>
      </c>
      <c r="J32" t="str" cm="1">
        <f t="array" ref="J32">VLOOKUP(Movies[[#This Row],[movie_id]:[movie_id]],Financials[],4,FALSE)</f>
        <v>Billions</v>
      </c>
      <c r="K32" t="str" cm="1">
        <f t="array" ref="K32">VLOOKUP(Movies[[#This Row],[movie_id]:[movie_id]],Financials[],5,FALSE)</f>
        <v>INR</v>
      </c>
      <c r="L32" s="4" cm="1">
        <f t="array" ref="L32">INDEX(Financials[],MATCH(Movies[[#This Row],[movie_id]:[movie_id]],Financials[[movie_id]:[movie_id]],0),MATCH(Movies[[#Headers],[budget]],Financials[#Headers],0))</f>
        <v>1</v>
      </c>
      <c r="M32" s="4" cm="1">
        <f t="array" ref="M32">INDEX(Financials[],MATCH(Movies[[#This Row],[movie_id]:[movie_id]],Financials[[movie_id]:[movie_id]],0),MATCH(Movies[[#Headers],[revenue]],Financials[#Headers],0))</f>
        <v>5.9</v>
      </c>
      <c r="N32" s="4" t="str" cm="1">
        <f t="array" ref="N32">INDEX(Financials[],MATCH(Movies[[#This Row],[movie_id]:[movie_id]],Financials[[movie_id]:[movie_id]],0),MATCH(Movies[[#Headers],[unit]],Financials[#Headers],0))</f>
        <v>Billions</v>
      </c>
      <c r="O32" s="4" t="str" cm="1">
        <f t="array" ref="O32">INDEX(Financials[],MATCH(Movies[[#This Row],[movie_id]:[movie_id]],Financials[[movie_id]:[movie_id]],0),MATCH(Movies[[#Headers],[currency]],Financials[#Headers],0))</f>
        <v>INR</v>
      </c>
      <c r="P32" s="4" cm="1">
        <f t="array" ref="P32">_xlfn.XLOOKUP(Movies[[#This Row],[movie_id]:[movie_id]],Financials[[movie_id]:[movie_id]],Financials[budget],0,0)</f>
        <v>1</v>
      </c>
      <c r="Q32" s="4" cm="1">
        <f t="array" ref="Q32">_xlfn.XLOOKUP(Movies[[#This Row],[movie_id]:[movie_id]],Financials[[movie_id]:[movie_id]],Financials[revenue],0,0)</f>
        <v>5.9</v>
      </c>
      <c r="R32" s="4" t="str" cm="1">
        <f t="array" ref="R32">_xlfn.XLOOKUP(Movies[[#This Row],[movie_id]:[movie_id]],Financials[[movie_id]:[movie_id]],Financials[unit],0,0)</f>
        <v>Billions</v>
      </c>
      <c r="S32" s="4" t="str" cm="1">
        <f t="array" ref="S32">_xlfn.XLOOKUP(Movies[[#This Row],[movie_id]:[movie_id]],Financials[[movie_id]:[movie_id]],Financials[currency],0,0)</f>
        <v>INR</v>
      </c>
    </row>
    <row r="33" spans="1:19" x14ac:dyDescent="0.3">
      <c r="A33">
        <v>132</v>
      </c>
      <c r="B33" t="s">
        <v>147</v>
      </c>
      <c r="C33" t="s">
        <v>6</v>
      </c>
      <c r="D33">
        <v>2021</v>
      </c>
      <c r="E33">
        <v>7.6</v>
      </c>
      <c r="F33" t="s">
        <v>22</v>
      </c>
      <c r="G33">
        <v>2</v>
      </c>
      <c r="H33" cm="1">
        <f t="array" ref="H33">VLOOKUP(Movies[[#This Row],[movie_id]:[movie_id]],Financials[],2,FALSE)</f>
        <v>2</v>
      </c>
      <c r="I33" cm="1">
        <f t="array" ref="I33">VLOOKUP(Movies[[#This Row],[movie_id]:[movie_id]],Financials[],3,FALSE)</f>
        <v>3.6</v>
      </c>
      <c r="J33" t="str" cm="1">
        <f t="array" ref="J33">VLOOKUP(Movies[[#This Row],[movie_id]:[movie_id]],Financials[],4,FALSE)</f>
        <v>Billions</v>
      </c>
      <c r="K33" t="str" cm="1">
        <f t="array" ref="K33">VLOOKUP(Movies[[#This Row],[movie_id]:[movie_id]],Financials[],5,FALSE)</f>
        <v>INR</v>
      </c>
      <c r="L33" s="4" cm="1">
        <f t="array" ref="L33">INDEX(Financials[],MATCH(Movies[[#This Row],[movie_id]:[movie_id]],Financials[[movie_id]:[movie_id]],0),MATCH(Movies[[#Headers],[budget]],Financials[#Headers],0))</f>
        <v>2</v>
      </c>
      <c r="M33" s="4" cm="1">
        <f t="array" ref="M33">INDEX(Financials[],MATCH(Movies[[#This Row],[movie_id]:[movie_id]],Financials[[movie_id]:[movie_id]],0),MATCH(Movies[[#Headers],[revenue]],Financials[#Headers],0))</f>
        <v>3.6</v>
      </c>
      <c r="N33" s="4" t="str" cm="1">
        <f t="array" ref="N33">INDEX(Financials[],MATCH(Movies[[#This Row],[movie_id]:[movie_id]],Financials[[movie_id]:[movie_id]],0),MATCH(Movies[[#Headers],[unit]],Financials[#Headers],0))</f>
        <v>Billions</v>
      </c>
      <c r="O33" s="4" t="str" cm="1">
        <f t="array" ref="O33">INDEX(Financials[],MATCH(Movies[[#This Row],[movie_id]:[movie_id]],Financials[[movie_id]:[movie_id]],0),MATCH(Movies[[#Headers],[currency]],Financials[#Headers],0))</f>
        <v>INR</v>
      </c>
      <c r="P33" s="4" cm="1">
        <f t="array" ref="P33">_xlfn.XLOOKUP(Movies[[#This Row],[movie_id]:[movie_id]],Financials[[movie_id]:[movie_id]],Financials[budget],0,0)</f>
        <v>2</v>
      </c>
      <c r="Q33" s="4" cm="1">
        <f t="array" ref="Q33">_xlfn.XLOOKUP(Movies[[#This Row],[movie_id]:[movie_id]],Financials[[movie_id]:[movie_id]],Financials[revenue],0,0)</f>
        <v>3.6</v>
      </c>
      <c r="R33" s="4" t="str" cm="1">
        <f t="array" ref="R33">_xlfn.XLOOKUP(Movies[[#This Row],[movie_id]:[movie_id]],Financials[[movie_id]:[movie_id]],Financials[unit],0,0)</f>
        <v>Billions</v>
      </c>
      <c r="S33" s="4" t="str" cm="1">
        <f t="array" ref="S33">_xlfn.XLOOKUP(Movies[[#This Row],[movie_id]:[movie_id]],Financials[[movie_id]:[movie_id]],Financials[currency],0,0)</f>
        <v>INR</v>
      </c>
    </row>
    <row r="34" spans="1:19" x14ac:dyDescent="0.3">
      <c r="A34">
        <v>133</v>
      </c>
      <c r="B34" t="s">
        <v>148</v>
      </c>
      <c r="C34" t="s">
        <v>6</v>
      </c>
      <c r="D34">
        <v>2022</v>
      </c>
      <c r="E34">
        <v>8</v>
      </c>
      <c r="F34" t="s">
        <v>23</v>
      </c>
      <c r="G34">
        <v>2</v>
      </c>
      <c r="H34" cm="1">
        <f t="array" ref="H34">VLOOKUP(Movies[[#This Row],[movie_id]:[movie_id]],Financials[],2,FALSE)</f>
        <v>5.5</v>
      </c>
      <c r="I34" cm="1">
        <f t="array" ref="I34">VLOOKUP(Movies[[#This Row],[movie_id]:[movie_id]],Financials[],3,FALSE)</f>
        <v>12</v>
      </c>
      <c r="J34" t="str" cm="1">
        <f t="array" ref="J34">VLOOKUP(Movies[[#This Row],[movie_id]:[movie_id]],Financials[],4,FALSE)</f>
        <v>Billions</v>
      </c>
      <c r="K34" t="str" cm="1">
        <f t="array" ref="K34">VLOOKUP(Movies[[#This Row],[movie_id]:[movie_id]],Financials[],5,FALSE)</f>
        <v>INR</v>
      </c>
      <c r="L34" s="4" cm="1">
        <f t="array" ref="L34">INDEX(Financials[],MATCH(Movies[[#This Row],[movie_id]:[movie_id]],Financials[[movie_id]:[movie_id]],0),MATCH(Movies[[#Headers],[budget]],Financials[#Headers],0))</f>
        <v>5.5</v>
      </c>
      <c r="M34" s="4" cm="1">
        <f t="array" ref="M34">INDEX(Financials[],MATCH(Movies[[#This Row],[movie_id]:[movie_id]],Financials[[movie_id]:[movie_id]],0),MATCH(Movies[[#Headers],[revenue]],Financials[#Headers],0))</f>
        <v>12</v>
      </c>
      <c r="N34" s="4" t="str" cm="1">
        <f t="array" ref="N34">INDEX(Financials[],MATCH(Movies[[#This Row],[movie_id]:[movie_id]],Financials[[movie_id]:[movie_id]],0),MATCH(Movies[[#Headers],[unit]],Financials[#Headers],0))</f>
        <v>Billions</v>
      </c>
      <c r="O34" s="4" t="str" cm="1">
        <f t="array" ref="O34">INDEX(Financials[],MATCH(Movies[[#This Row],[movie_id]:[movie_id]],Financials[[movie_id]:[movie_id]],0),MATCH(Movies[[#Headers],[currency]],Financials[#Headers],0))</f>
        <v>INR</v>
      </c>
      <c r="P34" s="4" cm="1">
        <f t="array" ref="P34">_xlfn.XLOOKUP(Movies[[#This Row],[movie_id]:[movie_id]],Financials[[movie_id]:[movie_id]],Financials[budget],0,0)</f>
        <v>5.5</v>
      </c>
      <c r="Q34" s="4" cm="1">
        <f t="array" ref="Q34">_xlfn.XLOOKUP(Movies[[#This Row],[movie_id]:[movie_id]],Financials[[movie_id]:[movie_id]],Financials[revenue],0,0)</f>
        <v>12</v>
      </c>
      <c r="R34" s="4" t="str" cm="1">
        <f t="array" ref="R34">_xlfn.XLOOKUP(Movies[[#This Row],[movie_id]:[movie_id]],Financials[[movie_id]:[movie_id]],Financials[unit],0,0)</f>
        <v>Billions</v>
      </c>
      <c r="S34" s="4" t="str" cm="1">
        <f t="array" ref="S34">_xlfn.XLOOKUP(Movies[[#This Row],[movie_id]:[movie_id]],Financials[[movie_id]:[movie_id]],Financials[currency],0,0)</f>
        <v>INR</v>
      </c>
    </row>
    <row r="35" spans="1:19" x14ac:dyDescent="0.3">
      <c r="A35">
        <v>134</v>
      </c>
      <c r="B35" t="s">
        <v>149</v>
      </c>
      <c r="C35" t="s">
        <v>6</v>
      </c>
      <c r="D35">
        <v>2015</v>
      </c>
      <c r="E35">
        <v>8</v>
      </c>
      <c r="F35" t="s">
        <v>24</v>
      </c>
      <c r="G35">
        <v>2</v>
      </c>
      <c r="H35" cm="1">
        <f t="array" ref="H35">VLOOKUP(Movies[[#This Row],[movie_id]:[movie_id]],Financials[],2,FALSE)</f>
        <v>1.8</v>
      </c>
      <c r="I35" cm="1">
        <f t="array" ref="I35">VLOOKUP(Movies[[#This Row],[movie_id]:[movie_id]],Financials[],3,FALSE)</f>
        <v>6.5</v>
      </c>
      <c r="J35" t="str" cm="1">
        <f t="array" ref="J35">VLOOKUP(Movies[[#This Row],[movie_id]:[movie_id]],Financials[],4,FALSE)</f>
        <v>Billions</v>
      </c>
      <c r="K35" t="str" cm="1">
        <f t="array" ref="K35">VLOOKUP(Movies[[#This Row],[movie_id]:[movie_id]],Financials[],5,FALSE)</f>
        <v>INR</v>
      </c>
      <c r="L35" s="4" cm="1">
        <f t="array" ref="L35">INDEX(Financials[],MATCH(Movies[[#This Row],[movie_id]:[movie_id]],Financials[[movie_id]:[movie_id]],0),MATCH(Movies[[#Headers],[budget]],Financials[#Headers],0))</f>
        <v>1.8</v>
      </c>
      <c r="M35" s="4" cm="1">
        <f t="array" ref="M35">INDEX(Financials[],MATCH(Movies[[#This Row],[movie_id]:[movie_id]],Financials[[movie_id]:[movie_id]],0),MATCH(Movies[[#Headers],[revenue]],Financials[#Headers],0))</f>
        <v>6.5</v>
      </c>
      <c r="N35" s="4" t="str" cm="1">
        <f t="array" ref="N35">INDEX(Financials[],MATCH(Movies[[#This Row],[movie_id]:[movie_id]],Financials[[movie_id]:[movie_id]],0),MATCH(Movies[[#Headers],[unit]],Financials[#Headers],0))</f>
        <v>Billions</v>
      </c>
      <c r="O35" s="4" t="str" cm="1">
        <f t="array" ref="O35">INDEX(Financials[],MATCH(Movies[[#This Row],[movie_id]:[movie_id]],Financials[[movie_id]:[movie_id]],0),MATCH(Movies[[#Headers],[currency]],Financials[#Headers],0))</f>
        <v>INR</v>
      </c>
      <c r="P35" s="4" cm="1">
        <f t="array" ref="P35">_xlfn.XLOOKUP(Movies[[#This Row],[movie_id]:[movie_id]],Financials[[movie_id]:[movie_id]],Financials[budget],0,0)</f>
        <v>1.8</v>
      </c>
      <c r="Q35" s="4" cm="1">
        <f t="array" ref="Q35">_xlfn.XLOOKUP(Movies[[#This Row],[movie_id]:[movie_id]],Financials[[movie_id]:[movie_id]],Financials[revenue],0,0)</f>
        <v>6.5</v>
      </c>
      <c r="R35" s="4" t="str" cm="1">
        <f t="array" ref="R35">_xlfn.XLOOKUP(Movies[[#This Row],[movie_id]:[movie_id]],Financials[[movie_id]:[movie_id]],Financials[unit],0,0)</f>
        <v>Billions</v>
      </c>
      <c r="S35" s="4" t="str" cm="1">
        <f t="array" ref="S35">_xlfn.XLOOKUP(Movies[[#This Row],[movie_id]:[movie_id]],Financials[[movie_id]:[movie_id]],Financials[currency],0,0)</f>
        <v>INR</v>
      </c>
    </row>
    <row r="36" spans="1:19" x14ac:dyDescent="0.3">
      <c r="A36">
        <v>135</v>
      </c>
      <c r="B36" t="s">
        <v>150</v>
      </c>
      <c r="C36" t="s">
        <v>6</v>
      </c>
      <c r="D36">
        <v>2022</v>
      </c>
      <c r="E36">
        <v>8.3000000000000007</v>
      </c>
      <c r="F36" t="s">
        <v>25</v>
      </c>
      <c r="G36">
        <v>1</v>
      </c>
      <c r="H36" cm="1">
        <f t="array" ref="H36">VLOOKUP(Movies[[#This Row],[movie_id]:[movie_id]],Financials[],2,FALSE)</f>
        <v>250</v>
      </c>
      <c r="I36" cm="1">
        <f t="array" ref="I36">VLOOKUP(Movies[[#This Row],[movie_id]:[movie_id]],Financials[],3,FALSE)</f>
        <v>3409</v>
      </c>
      <c r="J36" t="str" cm="1">
        <f t="array" ref="J36">VLOOKUP(Movies[[#This Row],[movie_id]:[movie_id]],Financials[],4,FALSE)</f>
        <v>Millions</v>
      </c>
      <c r="K36" t="str" cm="1">
        <f t="array" ref="K36">VLOOKUP(Movies[[#This Row],[movie_id]:[movie_id]],Financials[],5,FALSE)</f>
        <v>INR</v>
      </c>
      <c r="L36" s="4" cm="1">
        <f t="array" ref="L36">INDEX(Financials[],MATCH(Movies[[#This Row],[movie_id]:[movie_id]],Financials[[movie_id]:[movie_id]],0),MATCH(Movies[[#Headers],[budget]],Financials[#Headers],0))</f>
        <v>250</v>
      </c>
      <c r="M36" s="4" cm="1">
        <f t="array" ref="M36">INDEX(Financials[],MATCH(Movies[[#This Row],[movie_id]:[movie_id]],Financials[[movie_id]:[movie_id]],0),MATCH(Movies[[#Headers],[revenue]],Financials[#Headers],0))</f>
        <v>3409</v>
      </c>
      <c r="N36" s="4" t="str" cm="1">
        <f t="array" ref="N36">INDEX(Financials[],MATCH(Movies[[#This Row],[movie_id]:[movie_id]],Financials[[movie_id]:[movie_id]],0),MATCH(Movies[[#Headers],[unit]],Financials[#Headers],0))</f>
        <v>Millions</v>
      </c>
      <c r="O36" s="4" t="str" cm="1">
        <f t="array" ref="O36">INDEX(Financials[],MATCH(Movies[[#This Row],[movie_id]:[movie_id]],Financials[[movie_id]:[movie_id]],0),MATCH(Movies[[#Headers],[currency]],Financials[#Headers],0))</f>
        <v>INR</v>
      </c>
      <c r="P36" s="4" cm="1">
        <f t="array" ref="P36">_xlfn.XLOOKUP(Movies[[#This Row],[movie_id]:[movie_id]],Financials[[movie_id]:[movie_id]],Financials[budget],0,0)</f>
        <v>250</v>
      </c>
      <c r="Q36" s="4" cm="1">
        <f t="array" ref="Q36">_xlfn.XLOOKUP(Movies[[#This Row],[movie_id]:[movie_id]],Financials[[movie_id]:[movie_id]],Financials[revenue],0,0)</f>
        <v>3409</v>
      </c>
      <c r="R36" s="4" t="str" cm="1">
        <f t="array" ref="R36">_xlfn.XLOOKUP(Movies[[#This Row],[movie_id]:[movie_id]],Financials[[movie_id]:[movie_id]],Financials[unit],0,0)</f>
        <v>Millions</v>
      </c>
      <c r="S36" s="4" t="str" cm="1">
        <f t="array" ref="S36">_xlfn.XLOOKUP(Movies[[#This Row],[movie_id]:[movie_id]],Financials[[movie_id]:[movie_id]],Financials[currency],0,0)</f>
        <v>INR</v>
      </c>
    </row>
    <row r="37" spans="1:19" x14ac:dyDescent="0.3">
      <c r="A37">
        <v>136</v>
      </c>
      <c r="B37" t="s">
        <v>151</v>
      </c>
      <c r="C37" t="s">
        <v>6</v>
      </c>
      <c r="D37">
        <v>2015</v>
      </c>
      <c r="E37">
        <v>8.1</v>
      </c>
      <c r="F37" t="s">
        <v>26</v>
      </c>
      <c r="G37">
        <v>1</v>
      </c>
      <c r="H37" cm="1">
        <f t="array" ref="H37">VLOOKUP(Movies[[#This Row],[movie_id]:[movie_id]],Financials[],2,FALSE)</f>
        <v>900</v>
      </c>
      <c r="I37" cm="1">
        <f t="array" ref="I37">VLOOKUP(Movies[[#This Row],[movie_id]:[movie_id]],Financials[],3,FALSE)</f>
        <v>11690</v>
      </c>
      <c r="J37" t="str" cm="1">
        <f t="array" ref="J37">VLOOKUP(Movies[[#This Row],[movie_id]:[movie_id]],Financials[],4,FALSE)</f>
        <v>Millions</v>
      </c>
      <c r="K37" t="str" cm="1">
        <f t="array" ref="K37">VLOOKUP(Movies[[#This Row],[movie_id]:[movie_id]],Financials[],5,FALSE)</f>
        <v>INR</v>
      </c>
      <c r="L37" s="4" cm="1">
        <f t="array" ref="L37">INDEX(Financials[],MATCH(Movies[[#This Row],[movie_id]:[movie_id]],Financials[[movie_id]:[movie_id]],0),MATCH(Movies[[#Headers],[budget]],Financials[#Headers],0))</f>
        <v>900</v>
      </c>
      <c r="M37" s="4" cm="1">
        <f t="array" ref="M37">INDEX(Financials[],MATCH(Movies[[#This Row],[movie_id]:[movie_id]],Financials[[movie_id]:[movie_id]],0),MATCH(Movies[[#Headers],[revenue]],Financials[#Headers],0))</f>
        <v>11690</v>
      </c>
      <c r="N37" s="4" t="str" cm="1">
        <f t="array" ref="N37">INDEX(Financials[],MATCH(Movies[[#This Row],[movie_id]:[movie_id]],Financials[[movie_id]:[movie_id]],0),MATCH(Movies[[#Headers],[unit]],Financials[#Headers],0))</f>
        <v>Millions</v>
      </c>
      <c r="O37" s="4" t="str" cm="1">
        <f t="array" ref="O37">INDEX(Financials[],MATCH(Movies[[#This Row],[movie_id]:[movie_id]],Financials[[movie_id]:[movie_id]],0),MATCH(Movies[[#Headers],[currency]],Financials[#Headers],0))</f>
        <v>INR</v>
      </c>
      <c r="P37" s="4" cm="1">
        <f t="array" ref="P37">_xlfn.XLOOKUP(Movies[[#This Row],[movie_id]:[movie_id]],Financials[[movie_id]:[movie_id]],Financials[budget],0,0)</f>
        <v>900</v>
      </c>
      <c r="Q37" s="4" cm="1">
        <f t="array" ref="Q37">_xlfn.XLOOKUP(Movies[[#This Row],[movie_id]:[movie_id]],Financials[[movie_id]:[movie_id]],Financials[revenue],0,0)</f>
        <v>11690</v>
      </c>
      <c r="R37" s="4" t="str" cm="1">
        <f t="array" ref="R37">_xlfn.XLOOKUP(Movies[[#This Row],[movie_id]:[movie_id]],Financials[[movie_id]:[movie_id]],Financials[unit],0,0)</f>
        <v>Millions</v>
      </c>
      <c r="S37" s="4" t="str" cm="1">
        <f t="array" ref="S37">_xlfn.XLOOKUP(Movies[[#This Row],[movie_id]:[movie_id]],Financials[[movie_id]:[movie_id]],Financials[currency],0,0)</f>
        <v>INR</v>
      </c>
    </row>
    <row r="38" spans="1:19" x14ac:dyDescent="0.3">
      <c r="A38">
        <v>137</v>
      </c>
      <c r="B38" t="s">
        <v>152</v>
      </c>
      <c r="C38" t="s">
        <v>7</v>
      </c>
      <c r="D38">
        <v>2011</v>
      </c>
      <c r="E38">
        <v>6.9</v>
      </c>
      <c r="F38" t="s">
        <v>8</v>
      </c>
      <c r="G38">
        <v>5</v>
      </c>
      <c r="H38" cm="1">
        <f t="array" ref="H38">VLOOKUP(Movies[[#This Row],[movie_id]:[movie_id]],Financials[],2,FALSE)</f>
        <v>216.7</v>
      </c>
      <c r="I38" cm="1">
        <f t="array" ref="I38">VLOOKUP(Movies[[#This Row],[movie_id]:[movie_id]],Financials[],3,FALSE)</f>
        <v>370.6</v>
      </c>
      <c r="J38" t="str" cm="1">
        <f t="array" ref="J38">VLOOKUP(Movies[[#This Row],[movie_id]:[movie_id]],Financials[],4,FALSE)</f>
        <v>Millions</v>
      </c>
      <c r="K38" t="str" cm="1">
        <f t="array" ref="K38">VLOOKUP(Movies[[#This Row],[movie_id]:[movie_id]],Financials[],5,FALSE)</f>
        <v>USD</v>
      </c>
      <c r="L38" s="4" cm="1">
        <f t="array" ref="L38">INDEX(Financials[],MATCH(Movies[[#This Row],[movie_id]:[movie_id]],Financials[[movie_id]:[movie_id]],0),MATCH(Movies[[#Headers],[budget]],Financials[#Headers],0))</f>
        <v>216.7</v>
      </c>
      <c r="M38" s="4" cm="1">
        <f t="array" ref="M38">INDEX(Financials[],MATCH(Movies[[#This Row],[movie_id]:[movie_id]],Financials[[movie_id]:[movie_id]],0),MATCH(Movies[[#Headers],[revenue]],Financials[#Headers],0))</f>
        <v>370.6</v>
      </c>
      <c r="N38" s="4" t="str" cm="1">
        <f t="array" ref="N38">INDEX(Financials[],MATCH(Movies[[#This Row],[movie_id]:[movie_id]],Financials[[movie_id]:[movie_id]],0),MATCH(Movies[[#Headers],[unit]],Financials[#Headers],0))</f>
        <v>Millions</v>
      </c>
      <c r="O38" s="4" t="str" cm="1">
        <f t="array" ref="O38">INDEX(Financials[],MATCH(Movies[[#This Row],[movie_id]:[movie_id]],Financials[[movie_id]:[movie_id]],0),MATCH(Movies[[#Headers],[currency]],Financials[#Headers],0))</f>
        <v>USD</v>
      </c>
      <c r="P38" s="4" cm="1">
        <f t="array" ref="P38">_xlfn.XLOOKUP(Movies[[#This Row],[movie_id]:[movie_id]],Financials[[movie_id]:[movie_id]],Financials[budget],0,0)</f>
        <v>216.7</v>
      </c>
      <c r="Q38" s="4" cm="1">
        <f t="array" ref="Q38">_xlfn.XLOOKUP(Movies[[#This Row],[movie_id]:[movie_id]],Financials[[movie_id]:[movie_id]],Financials[revenue],0,0)</f>
        <v>370.6</v>
      </c>
      <c r="R38" s="4" t="str" cm="1">
        <f t="array" ref="R38">_xlfn.XLOOKUP(Movies[[#This Row],[movie_id]:[movie_id]],Financials[[movie_id]:[movie_id]],Financials[unit],0,0)</f>
        <v>Millions</v>
      </c>
      <c r="S38" s="4" t="str" cm="1">
        <f t="array" ref="S38">_xlfn.XLOOKUP(Movies[[#This Row],[movie_id]:[movie_id]],Financials[[movie_id]:[movie_id]],Financials[currency],0,0)</f>
        <v>USD</v>
      </c>
    </row>
    <row r="39" spans="1:19" x14ac:dyDescent="0.3">
      <c r="A39">
        <v>138</v>
      </c>
      <c r="B39" t="s">
        <v>153</v>
      </c>
      <c r="C39" t="s">
        <v>7</v>
      </c>
      <c r="D39">
        <v>2014</v>
      </c>
      <c r="E39">
        <v>7.8</v>
      </c>
      <c r="F39" t="s">
        <v>8</v>
      </c>
      <c r="G39">
        <v>5</v>
      </c>
      <c r="H39" cm="1">
        <f t="array" ref="H39">VLOOKUP(Movies[[#This Row],[movie_id]:[movie_id]],Financials[],2,FALSE)</f>
        <v>177</v>
      </c>
      <c r="I39" cm="1">
        <f t="array" ref="I39">VLOOKUP(Movies[[#This Row],[movie_id]:[movie_id]],Financials[],3,FALSE)</f>
        <v>714.4</v>
      </c>
      <c r="J39" t="str" cm="1">
        <f t="array" ref="J39">VLOOKUP(Movies[[#This Row],[movie_id]:[movie_id]],Financials[],4,FALSE)</f>
        <v>Millions</v>
      </c>
      <c r="K39" t="str" cm="1">
        <f t="array" ref="K39">VLOOKUP(Movies[[#This Row],[movie_id]:[movie_id]],Financials[],5,FALSE)</f>
        <v>USD</v>
      </c>
      <c r="L39" s="4" cm="1">
        <f t="array" ref="L39">INDEX(Financials[],MATCH(Movies[[#This Row],[movie_id]:[movie_id]],Financials[[movie_id]:[movie_id]],0),MATCH(Movies[[#Headers],[budget]],Financials[#Headers],0))</f>
        <v>177</v>
      </c>
      <c r="M39" s="4" cm="1">
        <f t="array" ref="M39">INDEX(Financials[],MATCH(Movies[[#This Row],[movie_id]:[movie_id]],Financials[[movie_id]:[movie_id]],0),MATCH(Movies[[#Headers],[revenue]],Financials[#Headers],0))</f>
        <v>714.4</v>
      </c>
      <c r="N39" s="4" t="str" cm="1">
        <f t="array" ref="N39">INDEX(Financials[],MATCH(Movies[[#This Row],[movie_id]:[movie_id]],Financials[[movie_id]:[movie_id]],0),MATCH(Movies[[#Headers],[unit]],Financials[#Headers],0))</f>
        <v>Millions</v>
      </c>
      <c r="O39" s="4" t="str" cm="1">
        <f t="array" ref="O39">INDEX(Financials[],MATCH(Movies[[#This Row],[movie_id]:[movie_id]],Financials[[movie_id]:[movie_id]],0),MATCH(Movies[[#Headers],[currency]],Financials[#Headers],0))</f>
        <v>USD</v>
      </c>
      <c r="P39" s="4" cm="1">
        <f t="array" ref="P39">_xlfn.XLOOKUP(Movies[[#This Row],[movie_id]:[movie_id]],Financials[[movie_id]:[movie_id]],Financials[budget],0,0)</f>
        <v>177</v>
      </c>
      <c r="Q39" s="4" cm="1">
        <f t="array" ref="Q39">_xlfn.XLOOKUP(Movies[[#This Row],[movie_id]:[movie_id]],Financials[[movie_id]:[movie_id]],Financials[revenue],0,0)</f>
        <v>714.4</v>
      </c>
      <c r="R39" s="4" t="str" cm="1">
        <f t="array" ref="R39">_xlfn.XLOOKUP(Movies[[#This Row],[movie_id]:[movie_id]],Financials[[movie_id]:[movie_id]],Financials[unit],0,0)</f>
        <v>Millions</v>
      </c>
      <c r="S39" s="4" t="str" cm="1">
        <f t="array" ref="S39">_xlfn.XLOOKUP(Movies[[#This Row],[movie_id]:[movie_id]],Financials[[movie_id]:[movie_id]],Financials[currency],0,0)</f>
        <v>USD</v>
      </c>
    </row>
    <row r="40" spans="1:19" x14ac:dyDescent="0.3">
      <c r="A40">
        <v>139</v>
      </c>
      <c r="B40" t="s">
        <v>154</v>
      </c>
      <c r="C40" t="s">
        <v>6</v>
      </c>
      <c r="D40">
        <v>2018</v>
      </c>
      <c r="E40">
        <v>1.9</v>
      </c>
      <c r="F40" t="s">
        <v>26</v>
      </c>
      <c r="G40">
        <v>1</v>
      </c>
      <c r="H40" cm="1">
        <f t="array" ref="H40">VLOOKUP(Movies[[#This Row],[movie_id]:[movie_id]],Financials[],2,FALSE)</f>
        <v>1.8</v>
      </c>
      <c r="I40" cm="1">
        <f t="array" ref="I40">VLOOKUP(Movies[[#This Row],[movie_id]:[movie_id]],Financials[],3,FALSE)</f>
        <v>3.1</v>
      </c>
      <c r="J40" t="str" cm="1">
        <f t="array" ref="J40">VLOOKUP(Movies[[#This Row],[movie_id]:[movie_id]],Financials[],4,FALSE)</f>
        <v>Billions</v>
      </c>
      <c r="K40" t="str" cm="1">
        <f t="array" ref="K40">VLOOKUP(Movies[[#This Row],[movie_id]:[movie_id]],Financials[],5,FALSE)</f>
        <v>INR</v>
      </c>
      <c r="L40" s="4" cm="1">
        <f t="array" ref="L40">INDEX(Financials[],MATCH(Movies[[#This Row],[movie_id]:[movie_id]],Financials[[movie_id]:[movie_id]],0),MATCH(Movies[[#Headers],[budget]],Financials[#Headers],0))</f>
        <v>1.8</v>
      </c>
      <c r="M40" s="4" cm="1">
        <f t="array" ref="M40">INDEX(Financials[],MATCH(Movies[[#This Row],[movie_id]:[movie_id]],Financials[[movie_id]:[movie_id]],0),MATCH(Movies[[#Headers],[revenue]],Financials[#Headers],0))</f>
        <v>3.1</v>
      </c>
      <c r="N40" s="4" t="str" cm="1">
        <f t="array" ref="N40">INDEX(Financials[],MATCH(Movies[[#This Row],[movie_id]:[movie_id]],Financials[[movie_id]:[movie_id]],0),MATCH(Movies[[#Headers],[unit]],Financials[#Headers],0))</f>
        <v>Billions</v>
      </c>
      <c r="O40" s="4" t="str" cm="1">
        <f t="array" ref="O40">INDEX(Financials[],MATCH(Movies[[#This Row],[movie_id]:[movie_id]],Financials[[movie_id]:[movie_id]],0),MATCH(Movies[[#Headers],[currency]],Financials[#Headers],0))</f>
        <v>INR</v>
      </c>
      <c r="P40" s="4" cm="1">
        <f t="array" ref="P40">_xlfn.XLOOKUP(Movies[[#This Row],[movie_id]:[movie_id]],Financials[[movie_id]:[movie_id]],Financials[budget],0,0)</f>
        <v>1.8</v>
      </c>
      <c r="Q40" s="4" cm="1">
        <f t="array" ref="Q40">_xlfn.XLOOKUP(Movies[[#This Row],[movie_id]:[movie_id]],Financials[[movie_id]:[movie_id]],Financials[revenue],0,0)</f>
        <v>3.1</v>
      </c>
      <c r="R40" s="4" t="str" cm="1">
        <f t="array" ref="R40">_xlfn.XLOOKUP(Movies[[#This Row],[movie_id]:[movie_id]],Financials[[movie_id]:[movie_id]],Financials[unit],0,0)</f>
        <v>Billions</v>
      </c>
      <c r="S40" s="4" t="str" cm="1">
        <f t="array" ref="S40">_xlfn.XLOOKUP(Movies[[#This Row],[movie_id]:[movie_id]],Financials[[movie_id]:[movie_id]],Financials[currency],0,0)</f>
        <v>INR</v>
      </c>
    </row>
    <row r="41" spans="1:19" x14ac:dyDescent="0.3">
      <c r="A41">
        <v>140</v>
      </c>
      <c r="B41" t="s">
        <v>155</v>
      </c>
      <c r="C41" t="s">
        <v>6</v>
      </c>
      <c r="D41">
        <v>2021</v>
      </c>
      <c r="E41">
        <v>8.4</v>
      </c>
      <c r="F41" t="s">
        <v>12</v>
      </c>
      <c r="G41">
        <v>1</v>
      </c>
      <c r="H41" cm="1">
        <f t="array" ref="H41">VLOOKUP(Movies[[#This Row],[movie_id]:[movie_id]],Financials[],2,FALSE)</f>
        <v>500</v>
      </c>
      <c r="I41" cm="1">
        <f t="array" ref="I41">VLOOKUP(Movies[[#This Row],[movie_id]:[movie_id]],Financials[],3,FALSE)</f>
        <v>950</v>
      </c>
      <c r="J41" t="str" cm="1">
        <f t="array" ref="J41">VLOOKUP(Movies[[#This Row],[movie_id]:[movie_id]],Financials[],4,FALSE)</f>
        <v>Millions</v>
      </c>
      <c r="K41" t="str" cm="1">
        <f t="array" ref="K41">VLOOKUP(Movies[[#This Row],[movie_id]:[movie_id]],Financials[],5,FALSE)</f>
        <v>INR</v>
      </c>
      <c r="L41" s="4" cm="1">
        <f t="array" ref="L41">INDEX(Financials[],MATCH(Movies[[#This Row],[movie_id]:[movie_id]],Financials[[movie_id]:[movie_id]],0),MATCH(Movies[[#Headers],[budget]],Financials[#Headers],0))</f>
        <v>500</v>
      </c>
      <c r="M41" s="4" cm="1">
        <f t="array" ref="M41">INDEX(Financials[],MATCH(Movies[[#This Row],[movie_id]:[movie_id]],Financials[[movie_id]:[movie_id]],0),MATCH(Movies[[#Headers],[revenue]],Financials[#Headers],0))</f>
        <v>950</v>
      </c>
      <c r="N41" s="4" t="str" cm="1">
        <f t="array" ref="N41">INDEX(Financials[],MATCH(Movies[[#This Row],[movie_id]:[movie_id]],Financials[[movie_id]:[movie_id]],0),MATCH(Movies[[#Headers],[unit]],Financials[#Headers],0))</f>
        <v>Millions</v>
      </c>
      <c r="O41" s="4" t="str" cm="1">
        <f t="array" ref="O41">INDEX(Financials[],MATCH(Movies[[#This Row],[movie_id]:[movie_id]],Financials[[movie_id]:[movie_id]],0),MATCH(Movies[[#Headers],[currency]],Financials[#Headers],0))</f>
        <v>INR</v>
      </c>
      <c r="P41" s="4" cm="1">
        <f t="array" ref="P41">_xlfn.XLOOKUP(Movies[[#This Row],[movie_id]:[movie_id]],Financials[[movie_id]:[movie_id]],Financials[budget],0,0)</f>
        <v>500</v>
      </c>
      <c r="Q41" s="4" cm="1">
        <f t="array" ref="Q41">_xlfn.XLOOKUP(Movies[[#This Row],[movie_id]:[movie_id]],Financials[[movie_id]:[movie_id]],Financials[revenue],0,0)</f>
        <v>950</v>
      </c>
      <c r="R41" s="4" t="str" cm="1">
        <f t="array" ref="R41">_xlfn.XLOOKUP(Movies[[#This Row],[movie_id]:[movie_id]],Financials[[movie_id]:[movie_id]],Financials[unit],0,0)</f>
        <v>Millions</v>
      </c>
      <c r="S41" s="4" t="str" cm="1">
        <f t="array" ref="S41">_xlfn.XLOOKUP(Movies[[#This Row],[movie_id]:[movie_id]],Financials[[movie_id]:[movie_id]],Financials[currency],0,0)</f>
        <v>INR</v>
      </c>
    </row>
    <row r="42" spans="1:19" x14ac:dyDescent="0.3">
      <c r="H42" t="e" cm="1">
        <f t="array" ref="H42">VLOOKUP(Movies[[#This Row],[movie_id]:[movie_id]],Financials[],2,FALSE)</f>
        <v>#N/A</v>
      </c>
      <c r="I42" t="e" cm="1">
        <f t="array" ref="I42">VLOOKUP(Movies[[#This Row],[movie_id]:[movie_id]],Financials[],3,FALSE)</f>
        <v>#N/A</v>
      </c>
      <c r="J42" t="e" cm="1">
        <f t="array" ref="J42">VLOOKUP(Movies[[#This Row],[movie_id]:[movie_id]],Financials[],4,FALSE)</f>
        <v>#N/A</v>
      </c>
      <c r="K42" t="e" cm="1">
        <f t="array" ref="K42">VLOOKUP(Movies[[#This Row],[movie_id]:[movie_id]],Financials[],5,FALSE)</f>
        <v>#N/A</v>
      </c>
      <c r="L42" s="4" t="e" cm="1">
        <f t="array" ref="L42">INDEX(Financials[],MATCH(Movies[[#This Row],[movie_id]:[movie_id]],Financials[[movie_id]:[movie_id]],0),MATCH(Movies[[#Headers],[budget]],Financials[#Headers],0))</f>
        <v>#N/A</v>
      </c>
      <c r="M42" s="4" t="e" cm="1">
        <f t="array" ref="M42">INDEX(Financials[],MATCH(Movies[[#This Row],[movie_id]:[movie_id]],Financials[[movie_id]:[movie_id]],0),MATCH(Movies[[#Headers],[revenue]],Financials[#Headers],0))</f>
        <v>#N/A</v>
      </c>
      <c r="N42" s="4" t="e" cm="1">
        <f t="array" ref="N42">INDEX(Financials[],MATCH(Movies[[#This Row],[movie_id]:[movie_id]],Financials[[movie_id]:[movie_id]],0),MATCH(Movies[[#Headers],[unit]],Financials[#Headers],0))</f>
        <v>#N/A</v>
      </c>
      <c r="O42" s="4" t="e" cm="1">
        <f t="array" ref="O42">INDEX(Financials[],MATCH(Movies[[#This Row],[movie_id]:[movie_id]],Financials[[movie_id]:[movie_id]],0),MATCH(Movies[[#Headers],[currency]],Financials[#Headers],0))</f>
        <v>#N/A</v>
      </c>
      <c r="P42" s="4" cm="1">
        <f t="array" ref="P42">_xlfn.XLOOKUP(Movies[[#This Row],[movie_id]:[movie_id]],Financials[[movie_id]:[movie_id]],Financials[budget],0,0)</f>
        <v>0</v>
      </c>
      <c r="Q42" s="4" cm="1">
        <f t="array" ref="Q42">_xlfn.XLOOKUP(Movies[[#This Row],[movie_id]:[movie_id]],Financials[[movie_id]:[movie_id]],Financials[revenue],0,0)</f>
        <v>0</v>
      </c>
      <c r="R42" s="4" cm="1">
        <f t="array" ref="R42">_xlfn.XLOOKUP(Movies[[#This Row],[movie_id]:[movie_id]],Financials[[movie_id]:[movie_id]],Financials[unit],0,0)</f>
        <v>0</v>
      </c>
      <c r="S42" s="4" cm="1">
        <f t="array" ref="S42">_xlfn.XLOOKUP(Movies[[#This Row],[movie_id]:[movie_id]],Financials[[movie_id]:[movie_id]],Financials[currency],0,0)</f>
        <v>0</v>
      </c>
    </row>
    <row r="43" spans="1:19" x14ac:dyDescent="0.3">
      <c r="H43" t="e" cm="1">
        <f t="array" ref="H43">VLOOKUP(Movies[[#This Row],[movie_id]:[movie_id]],Financials[],2,FALSE)</f>
        <v>#N/A</v>
      </c>
      <c r="I43" t="e" cm="1">
        <f t="array" ref="I43">VLOOKUP(Movies[[#This Row],[movie_id]:[movie_id]],Financials[],3,FALSE)</f>
        <v>#N/A</v>
      </c>
      <c r="J43" t="e" cm="1">
        <f t="array" ref="J43">VLOOKUP(Movies[[#This Row],[movie_id]:[movie_id]],Financials[],4,FALSE)</f>
        <v>#N/A</v>
      </c>
      <c r="K43" t="e" cm="1">
        <f t="array" ref="K43">VLOOKUP(Movies[[#This Row],[movie_id]:[movie_id]],Financials[],5,FALSE)</f>
        <v>#N/A</v>
      </c>
      <c r="L43" s="4" t="e" cm="1">
        <f t="array" ref="L43">INDEX(Financials[],MATCH(Movies[[#This Row],[movie_id]:[movie_id]],Financials[[movie_id]:[movie_id]],0),MATCH(Movies[[#Headers],[budget]],Financials[#Headers],0))</f>
        <v>#N/A</v>
      </c>
      <c r="M43" s="4" t="e" cm="1">
        <f t="array" ref="M43">INDEX(Financials[],MATCH(Movies[[#This Row],[movie_id]:[movie_id]],Financials[[movie_id]:[movie_id]],0),MATCH(Movies[[#Headers],[revenue]],Financials[#Headers],0))</f>
        <v>#N/A</v>
      </c>
      <c r="N43" s="4" t="e" cm="1">
        <f t="array" ref="N43">INDEX(Financials[],MATCH(Movies[[#This Row],[movie_id]:[movie_id]],Financials[[movie_id]:[movie_id]],0),MATCH(Movies[[#Headers],[unit]],Financials[#Headers],0))</f>
        <v>#N/A</v>
      </c>
      <c r="O43" s="4" t="e" cm="1">
        <f t="array" ref="O43">INDEX(Financials[],MATCH(Movies[[#This Row],[movie_id]:[movie_id]],Financials[[movie_id]:[movie_id]],0),MATCH(Movies[[#Headers],[currency]],Financials[#Headers],0))</f>
        <v>#N/A</v>
      </c>
      <c r="P43" s="4" cm="1">
        <f t="array" ref="P43">_xlfn.XLOOKUP(Movies[[#This Row],[movie_id]:[movie_id]],Financials[[movie_id]:[movie_id]],Financials[budget],0,0)</f>
        <v>0</v>
      </c>
      <c r="Q43" s="4" cm="1">
        <f t="array" ref="Q43">_xlfn.XLOOKUP(Movies[[#This Row],[movie_id]:[movie_id]],Financials[[movie_id]:[movie_id]],Financials[revenue],0,0)</f>
        <v>0</v>
      </c>
      <c r="R43" s="4" cm="1">
        <f t="array" ref="R43">_xlfn.XLOOKUP(Movies[[#This Row],[movie_id]:[movie_id]],Financials[[movie_id]:[movie_id]],Financials[unit],0,0)</f>
        <v>0</v>
      </c>
      <c r="S43" s="4" cm="1">
        <f t="array" ref="S43">_xlfn.XLOOKUP(Movies[[#This Row],[movie_id]:[movie_id]],Financials[[movie_id]:[movie_id]],Financials[currency],0,0)</f>
        <v>0</v>
      </c>
    </row>
  </sheetData>
  <mergeCells count="3">
    <mergeCell ref="H1:K1"/>
    <mergeCell ref="L1:O1"/>
    <mergeCell ref="P1:S1"/>
  </mergeCells>
  <phoneticPr fontId="2" type="noConversion"/>
  <conditionalFormatting sqref="A3:B3">
    <cfRule type="duplicateValues" dxfId="1" priority="3"/>
  </conditionalFormatting>
  <conditionalFormatting sqref="A1:B1048576">
    <cfRule type="duplicateValues" dxfId="0" priority="5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Sathish Elangovan</cp:lastModifiedBy>
  <dcterms:created xsi:type="dcterms:W3CDTF">2015-06-05T18:17:20Z</dcterms:created>
  <dcterms:modified xsi:type="dcterms:W3CDTF">2023-10-10T00:05:33Z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