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9F3F4314-C066-40AF-A4B1-7FAF77304B6C}" xr6:coauthVersionLast="47" xr6:coauthVersionMax="47" xr10:uidLastSave="{00000000-0000-0000-0000-000000000000}"/>
  <bookViews>
    <workbookView xWindow="-120" yWindow="-120" windowWidth="29040" windowHeight="15720" firstSheet="4" activeTab="14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IDCODE" sheetId="15" r:id="rId8"/>
    <sheet name="LED" sheetId="12" r:id="rId9"/>
    <sheet name="FW(BSW)" sheetId="13" r:id="rId10"/>
    <sheet name="BSDL" sheetId="17" r:id="rId11"/>
    <sheet name="TAP" sheetId="20" r:id="rId12"/>
    <sheet name="JTAG" sheetId="9" r:id="rId13"/>
    <sheet name="QP" sheetId="22" r:id="rId14"/>
    <sheet name="COM" sheetId="21" r:id="rId15"/>
    <sheet name="SVF" sheetId="23" r:id="rId16"/>
    <sheet name="ROM" sheetId="25" r:id="rId17"/>
    <sheet name="FLOW" sheetId="26" r:id="rId18"/>
    <sheet name="DMA" sheetId="27" r:id="rId19"/>
    <sheet name="BiUART" sheetId="29" r:id="rId20"/>
  </sheets>
  <definedNames>
    <definedName name="_xlnm._FilterDatabase" localSheetId="4" hidden="1">'4'!$A$6:$AB$70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25" l="1"/>
  <c r="C5" i="25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" i="7"/>
  <c r="I12" i="21"/>
  <c r="U19" i="22"/>
  <c r="V19" i="22"/>
  <c r="T19" i="22"/>
  <c r="I5" i="21"/>
  <c r="I6" i="21"/>
  <c r="I7" i="21"/>
  <c r="I8" i="21"/>
  <c r="I9" i="21"/>
  <c r="I10" i="21"/>
  <c r="I11" i="21"/>
  <c r="I13" i="21"/>
  <c r="I14" i="21"/>
  <c r="I15" i="21"/>
  <c r="I16" i="21"/>
  <c r="I17" i="21"/>
  <c r="I18" i="21"/>
  <c r="I19" i="21"/>
  <c r="J6" i="17"/>
  <c r="J7" i="17"/>
  <c r="J8" i="17"/>
  <c r="K8" i="17"/>
  <c r="L8" i="17"/>
  <c r="J9" i="17"/>
  <c r="K9" i="17"/>
  <c r="L9" i="17"/>
  <c r="J11" i="17"/>
  <c r="J13" i="17"/>
  <c r="J14" i="17"/>
  <c r="J15" i="17"/>
  <c r="J16" i="17"/>
  <c r="J17" i="17"/>
  <c r="J22" i="17"/>
  <c r="J23" i="17"/>
  <c r="J24" i="17"/>
  <c r="J25" i="17"/>
  <c r="J26" i="17"/>
  <c r="J28" i="17"/>
  <c r="J29" i="17"/>
  <c r="J30" i="17"/>
  <c r="J31" i="17"/>
  <c r="J32" i="17"/>
  <c r="J33" i="17"/>
  <c r="J34" i="17"/>
  <c r="J35" i="17"/>
  <c r="L35" i="17"/>
  <c r="J36" i="17"/>
  <c r="J37" i="17"/>
  <c r="K37" i="17"/>
  <c r="L37" i="17"/>
  <c r="J38" i="17"/>
  <c r="K38" i="17"/>
  <c r="L38" i="17"/>
  <c r="J39" i="17"/>
  <c r="K39" i="17"/>
  <c r="L39" i="17"/>
  <c r="J40" i="17"/>
  <c r="J41" i="17"/>
  <c r="J42" i="17"/>
  <c r="J44" i="17"/>
  <c r="J46" i="17"/>
  <c r="J47" i="17"/>
  <c r="J48" i="17"/>
  <c r="L48" i="17"/>
  <c r="J49" i="17"/>
  <c r="K49" i="17"/>
  <c r="L49" i="17"/>
  <c r="J50" i="17"/>
  <c r="K50" i="17"/>
  <c r="L50" i="17"/>
  <c r="J51" i="17"/>
  <c r="K51" i="17"/>
  <c r="L51" i="17"/>
  <c r="J52" i="17"/>
  <c r="J53" i="17"/>
  <c r="J54" i="17"/>
  <c r="J55" i="17"/>
  <c r="J56" i="17"/>
  <c r="J57" i="17"/>
  <c r="J58" i="17"/>
  <c r="J59" i="17"/>
  <c r="J60" i="17"/>
  <c r="J62" i="17"/>
  <c r="K62" i="17"/>
  <c r="L62" i="17"/>
  <c r="J63" i="17"/>
  <c r="J64" i="17"/>
  <c r="J65" i="17"/>
  <c r="J66" i="17"/>
  <c r="J67" i="17"/>
  <c r="J68" i="17"/>
  <c r="J5" i="17"/>
  <c r="G22" i="17"/>
  <c r="H22" i="17" s="1"/>
  <c r="L22" i="17" s="1"/>
  <c r="G23" i="17"/>
  <c r="H23" i="17" s="1"/>
  <c r="L23" i="17" s="1"/>
  <c r="G24" i="17"/>
  <c r="H24" i="17" s="1"/>
  <c r="L24" i="17" s="1"/>
  <c r="G25" i="17"/>
  <c r="H25" i="17" s="1"/>
  <c r="L25" i="17" s="1"/>
  <c r="G26" i="17"/>
  <c r="H26" i="17" s="1"/>
  <c r="L26" i="17" s="1"/>
  <c r="G28" i="17"/>
  <c r="H28" i="17" s="1"/>
  <c r="L28" i="17" s="1"/>
  <c r="G29" i="17"/>
  <c r="K29" i="17" s="1"/>
  <c r="G30" i="17"/>
  <c r="H30" i="17" s="1"/>
  <c r="L30" i="17" s="1"/>
  <c r="G31" i="17"/>
  <c r="H31" i="17" s="1"/>
  <c r="L31" i="17" s="1"/>
  <c r="G32" i="17"/>
  <c r="H32" i="17" s="1"/>
  <c r="L32" i="17" s="1"/>
  <c r="G33" i="17"/>
  <c r="K33" i="17" s="1"/>
  <c r="G34" i="17"/>
  <c r="H34" i="17" s="1"/>
  <c r="L34" i="17" s="1"/>
  <c r="G35" i="17"/>
  <c r="H35" i="17" s="1"/>
  <c r="G36" i="17"/>
  <c r="H36" i="17" s="1"/>
  <c r="L36" i="17" s="1"/>
  <c r="G37" i="17"/>
  <c r="H37" i="17" s="1"/>
  <c r="G38" i="17"/>
  <c r="H38" i="17" s="1"/>
  <c r="G39" i="17"/>
  <c r="H39" i="17" s="1"/>
  <c r="G40" i="17"/>
  <c r="H40" i="17" s="1"/>
  <c r="L40" i="17" s="1"/>
  <c r="G41" i="17"/>
  <c r="K41" i="17" s="1"/>
  <c r="H41" i="17"/>
  <c r="L41" i="17" s="1"/>
  <c r="G42" i="17"/>
  <c r="H42" i="17" s="1"/>
  <c r="L42" i="17" s="1"/>
  <c r="G44" i="17"/>
  <c r="H44" i="17" s="1"/>
  <c r="L44" i="17" s="1"/>
  <c r="G46" i="17"/>
  <c r="H46" i="17" s="1"/>
  <c r="L46" i="17" s="1"/>
  <c r="G47" i="17"/>
  <c r="H47" i="17" s="1"/>
  <c r="L47" i="17" s="1"/>
  <c r="G48" i="17"/>
  <c r="H48" i="17" s="1"/>
  <c r="G49" i="17"/>
  <c r="H49" i="17" s="1"/>
  <c r="G50" i="17"/>
  <c r="H50" i="17" s="1"/>
  <c r="G51" i="17"/>
  <c r="H51" i="17" s="1"/>
  <c r="G52" i="17"/>
  <c r="H52" i="17" s="1"/>
  <c r="L52" i="17" s="1"/>
  <c r="G53" i="17"/>
  <c r="H53" i="17" s="1"/>
  <c r="L53" i="17" s="1"/>
  <c r="G54" i="17"/>
  <c r="H54" i="17" s="1"/>
  <c r="L54" i="17" s="1"/>
  <c r="G55" i="17"/>
  <c r="H55" i="17" s="1"/>
  <c r="L55" i="17" s="1"/>
  <c r="G56" i="17"/>
  <c r="H56" i="17" s="1"/>
  <c r="L56" i="17" s="1"/>
  <c r="G57" i="17"/>
  <c r="H57" i="17" s="1"/>
  <c r="L57" i="17" s="1"/>
  <c r="G58" i="17"/>
  <c r="H58" i="17" s="1"/>
  <c r="L58" i="17" s="1"/>
  <c r="G59" i="17"/>
  <c r="H59" i="17" s="1"/>
  <c r="L59" i="17" s="1"/>
  <c r="G60" i="17"/>
  <c r="H60" i="17" s="1"/>
  <c r="L60" i="17" s="1"/>
  <c r="G62" i="17"/>
  <c r="H62" i="17" s="1"/>
  <c r="G63" i="17"/>
  <c r="H63" i="17" s="1"/>
  <c r="L63" i="17" s="1"/>
  <c r="G64" i="17"/>
  <c r="K64" i="17" s="1"/>
  <c r="G65" i="17"/>
  <c r="H65" i="17" s="1"/>
  <c r="L65" i="17" s="1"/>
  <c r="G66" i="17"/>
  <c r="H66" i="17" s="1"/>
  <c r="L66" i="17" s="1"/>
  <c r="G67" i="17"/>
  <c r="H67" i="17" s="1"/>
  <c r="L67" i="17" s="1"/>
  <c r="G68" i="17"/>
  <c r="H68" i="17" s="1"/>
  <c r="L68" i="17" s="1"/>
  <c r="G5" i="17"/>
  <c r="H5" i="17" s="1"/>
  <c r="L5" i="17" s="1"/>
  <c r="G7" i="17"/>
  <c r="H7" i="17" s="1"/>
  <c r="L7" i="17" s="1"/>
  <c r="G8" i="17"/>
  <c r="H8" i="17" s="1"/>
  <c r="G9" i="17"/>
  <c r="H9" i="17" s="1"/>
  <c r="G11" i="17"/>
  <c r="H11" i="17" s="1"/>
  <c r="L11" i="17" s="1"/>
  <c r="G13" i="17"/>
  <c r="H13" i="17" s="1"/>
  <c r="L13" i="17" s="1"/>
  <c r="G14" i="17"/>
  <c r="H14" i="17" s="1"/>
  <c r="L14" i="17" s="1"/>
  <c r="G15" i="17"/>
  <c r="H15" i="17" s="1"/>
  <c r="L15" i="17" s="1"/>
  <c r="G16" i="17"/>
  <c r="H16" i="17" s="1"/>
  <c r="L16" i="17" s="1"/>
  <c r="G17" i="17"/>
  <c r="H17" i="17" s="1"/>
  <c r="L17" i="17" s="1"/>
  <c r="G6" i="17"/>
  <c r="H6" i="17" s="1"/>
  <c r="L6" i="17" s="1"/>
  <c r="J7" i="12"/>
  <c r="F7" i="12"/>
  <c r="E7" i="12"/>
  <c r="F6" i="12"/>
  <c r="J6" i="12" s="1"/>
  <c r="E6" i="12"/>
  <c r="H5" i="12"/>
  <c r="E5" i="12"/>
  <c r="F5" i="12"/>
  <c r="J5" i="12" s="1"/>
  <c r="J22" i="4"/>
  <c r="J23" i="4"/>
  <c r="K36" i="17" l="1"/>
  <c r="K30" i="17"/>
  <c r="K68" i="17"/>
  <c r="K5" i="17"/>
  <c r="K67" i="17"/>
  <c r="K7" i="17"/>
  <c r="K35" i="17"/>
  <c r="K48" i="17"/>
  <c r="K47" i="17"/>
  <c r="K16" i="17"/>
  <c r="K13" i="17"/>
  <c r="K46" i="17"/>
  <c r="K14" i="17"/>
  <c r="K6" i="17"/>
  <c r="K17" i="17"/>
  <c r="K15" i="17"/>
  <c r="H64" i="17"/>
  <c r="L64" i="17" s="1"/>
  <c r="H29" i="17"/>
  <c r="L29" i="17" s="1"/>
  <c r="K40" i="17"/>
  <c r="K60" i="17"/>
  <c r="K26" i="17"/>
  <c r="K25" i="17"/>
  <c r="K42" i="17"/>
  <c r="H33" i="17"/>
  <c r="L33" i="17" s="1"/>
  <c r="K63" i="17"/>
  <c r="K31" i="17"/>
  <c r="K28" i="17"/>
  <c r="K52" i="17"/>
  <c r="K57" i="17"/>
  <c r="K44" i="17"/>
  <c r="K65" i="17"/>
  <c r="K54" i="17"/>
  <c r="K22" i="17"/>
  <c r="K58" i="17"/>
  <c r="K56" i="17"/>
  <c r="K66" i="17"/>
  <c r="K34" i="17"/>
  <c r="K23" i="17"/>
  <c r="K11" i="17"/>
  <c r="K59" i="17"/>
  <c r="K24" i="17"/>
  <c r="K55" i="17"/>
  <c r="K32" i="17"/>
  <c r="K53" i="17"/>
  <c r="J10" i="4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<sst xmlns="http://schemas.openxmlformats.org/spreadsheetml/2006/main" count="1901" uniqueCount="754">
  <si>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</si>
  <si>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</si>
  <si>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</si>
  <si>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</si>
  <si>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</si>
  <si>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</si>
  <si>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</si>
  <si>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</si>
  <si>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</si>
  <si>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</si>
  <si>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</si>
  <si>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</si>
  <si>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</si>
  <si>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</si>
  <si>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</si>
  <si>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</si>
  <si>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</si>
  <si>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</si>
  <si>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</si>
  <si>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</si>
  <si>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</si>
  <si>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</si>
  <si>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</si>
  <si>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</si>
  <si>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</si>
  <si>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</si>
  <si>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</si>
  <si>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</si>
  <si>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</si>
  <si>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</si>
  <si>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</si>
  <si>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</si>
  <si>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</si>
  <si>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</si>
  <si>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</si>
  <si>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</si>
  <si>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</si>
  <si>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</si>
  <si>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</si>
  <si>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</si>
  <si>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</si>
  <si>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</si>
  <si>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</si>
  <si>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</si>
  <si>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</si>
  <si>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</si>
  <si>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</si>
  <si>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</si>
  <si>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</si>
  <si>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</si>
  <si>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</si>
  <si>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</si>
  <si>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</si>
  <si>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</si>
  <si>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</si>
  <si>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</si>
  <si>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</si>
  <si>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</si>
  <si>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</si>
  <si>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</si>
  <si>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</si>
  <si>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</si>
  <si>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</si>
  <si>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</si>
  <si>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</si>
  <si>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</si>
  <si>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</si>
  <si>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</si>
  <si>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</si>
  <si>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</si>
  <si>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</si>
  <si>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</si>
  <si>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</si>
  <si>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</si>
  <si>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</si>
  <si>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</si>
  <si>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</si>
  <si>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</si>
  <si>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</si>
  <si>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</si>
  <si>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</si>
  <si>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</si>
  <si>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</si>
  <si>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</si>
  <si>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</si>
  <si>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</si>
  <si>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</si>
  <si>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</si>
  <si>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</si>
  <si>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</si>
  <si>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</si>
  <si>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</si>
  <si>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</si>
  <si>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</si>
  <si>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</si>
  <si>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</si>
  <si>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</si>
  <si>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</si>
  <si>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</si>
  <si>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</si>
  <si>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</si>
  <si>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</si>
  <si>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</si>
  <si>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</si>
  <si>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</si>
  <si>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</si>
  <si>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</si>
  <si>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</si>
  <si>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</si>
  <si>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</si>
  <si>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</si>
  <si>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</si>
  <si>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</si>
  <si>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</si>
  <si>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</si>
  <si>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CLK3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</si>
  <si>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</si>
  <si>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</si>
  <si>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</si>
  <si>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</si>
  <si>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</si>
  <si>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</si>
  <si>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</si>
  <si>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</si>
  <si>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</si>
  <si>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</si>
  <si>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</si>
  <si>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</si>
  <si>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</si>
  <si>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</si>
  <si>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</si>
  <si>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</si>
  <si>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</si>
  <si>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</si>
  <si>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</si>
  <si>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</si>
  <si>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</si>
  <si>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</si>
  <si>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</si>
  <si>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</si>
  <si>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</si>
  <si>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</si>
  <si>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</si>
  <si>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</si>
  <si>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</si>
  <si>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</si>
  <si>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</si>
  <si>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</si>
  <si>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</si>
  <si>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</si>
  <si>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</si>
  <si>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</si>
  <si>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</si>
  <si>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</si>
  <si>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</si>
  <si>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</si>
  <si>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</si>
  <si>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</si>
  <si>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</si>
  <si>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</si>
  <si>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</si>
  <si>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</si>
  <si>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IO07_CLK0</t>
  </si>
  <si>
    <t>IO09_CLK1</t>
  </si>
  <si>
    <t>H1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</si>
  <si>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</si>
  <si>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</si>
  <si>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</si>
  <si>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</si>
  <si>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</si>
  <si>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</si>
  <si>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</si>
  <si>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</si>
  <si>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</si>
  <si>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</si>
  <si>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</si>
  <si>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</si>
  <si>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</si>
  <si>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</si>
  <si>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</si>
  <si>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</si>
  <si>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</si>
  <si>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</si>
  <si>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</si>
  <si>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</si>
  <si>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</si>
  <si>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</si>
  <si>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</si>
  <si>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</si>
  <si>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</si>
  <si>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</si>
  <si>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</si>
  <si>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</si>
  <si>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</si>
  <si>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</si>
  <si>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</si>
  <si>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</si>
  <si>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</si>
  <si>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</si>
  <si>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</si>
  <si>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</si>
  <si>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</si>
  <si>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</si>
  <si>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</si>
  <si>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</si>
  <si>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</si>
  <si>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</si>
  <si>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</si>
  <si>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</si>
  <si>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</si>
  <si>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</si>
  <si>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</si>
  <si>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</si>
  <si>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</si>
  <si>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</si>
  <si>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</si>
  <si>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</si>
  <si>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</si>
  <si>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</si>
  <si>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</si>
  <si>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</si>
  <si>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P42/SCK01</t>
  </si>
  <si>
    <t>P41/SO01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</si>
  <si>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</si>
  <si>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</si>
  <si>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</si>
  <si>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</si>
  <si>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</si>
  <si>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</si>
  <si>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</si>
  <si>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</si>
  <si>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</si>
  <si>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</si>
  <si>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</si>
  <si>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</si>
  <si>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</si>
  <si>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</si>
  <si>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</si>
  <si>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</si>
  <si>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</si>
  <si>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</si>
  <si>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</si>
  <si>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</si>
  <si>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</si>
  <si>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</si>
  <si>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</si>
  <si>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</si>
  <si>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</si>
  <si>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</si>
  <si>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</si>
  <si>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</si>
  <si>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</si>
  <si>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</si>
  <si>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</si>
  <si>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</si>
  <si>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</si>
  <si>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</si>
  <si>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</si>
  <si>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</si>
  <si>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</si>
  <si>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</si>
  <si>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</si>
  <si>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</si>
  <si>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</si>
  <si>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</si>
  <si>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</si>
  <si>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</si>
  <si>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</si>
  <si>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</si>
  <si>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</si>
  <si>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</si>
  <si>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</si>
  <si>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</si>
  <si>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</si>
  <si>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</si>
  <si>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</si>
  <si>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</si>
  <si>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</si>
  <si>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</si>
  <si>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</si>
  <si>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</si>
  <si>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</si>
  <si>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</si>
  <si>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</si>
  <si>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</si>
  <si>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</si>
  <si>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</si>
  <si>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</si>
  <si>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</si>
  <si>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</si>
  <si>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</si>
  <si>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</si>
  <si>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</si>
  <si>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</si>
  <si>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</si>
  <si>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</si>
  <si>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</si>
  <si>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</si>
  <si>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</si>
  <si>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</si>
  <si>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</si>
  <si>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</si>
  <si>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</si>
  <si>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</si>
  <si>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</si>
  <si>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</si>
  <si>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</si>
  <si>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</si>
  <si>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</si>
  <si>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</si>
  <si>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</si>
  <si>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</si>
  <si>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</si>
  <si>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</si>
  <si>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</si>
  <si>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</si>
  <si>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</si>
  <si>
    <t>IO64</t>
  </si>
  <si>
    <t>IO1</t>
  </si>
  <si>
    <t>IO2</t>
  </si>
  <si>
    <t>IO3</t>
  </si>
  <si>
    <t>IO4</t>
  </si>
  <si>
    <t>IO5</t>
  </si>
  <si>
    <t>IO7</t>
  </si>
  <si>
    <t>IO9</t>
  </si>
  <si>
    <t>IO10</t>
  </si>
  <si>
    <t>IO11</t>
  </si>
  <si>
    <t>IO12</t>
  </si>
  <si>
    <t>IO13</t>
  </si>
  <si>
    <t>IO18</t>
  </si>
  <si>
    <t>IO19</t>
  </si>
  <si>
    <t>IO20</t>
  </si>
  <si>
    <t>IO21</t>
  </si>
  <si>
    <t>IO22</t>
  </si>
  <si>
    <t>IO24</t>
  </si>
  <si>
    <t>IO26</t>
  </si>
  <si>
    <t>IO27</t>
  </si>
  <si>
    <t>IO28</t>
  </si>
  <si>
    <t>IO29</t>
  </si>
  <si>
    <t>IO30</t>
  </si>
  <si>
    <t>IO31</t>
  </si>
  <si>
    <t>IO32</t>
  </si>
  <si>
    <t>IO33</t>
  </si>
  <si>
    <t>IO34</t>
  </si>
  <si>
    <t>IO35</t>
  </si>
  <si>
    <t>IO36</t>
  </si>
  <si>
    <t>IO37</t>
  </si>
  <si>
    <t>IO40</t>
  </si>
  <si>
    <t>IO42</t>
  </si>
  <si>
    <t>IO43</t>
  </si>
  <si>
    <t>IO44</t>
  </si>
  <si>
    <t>IO46</t>
  </si>
  <si>
    <t>IO47</t>
  </si>
  <si>
    <t>IO49</t>
  </si>
  <si>
    <t>IO50</t>
  </si>
  <si>
    <t>IO51</t>
  </si>
  <si>
    <t>IO52</t>
  </si>
  <si>
    <t>IO53</t>
  </si>
  <si>
    <t>IO54</t>
  </si>
  <si>
    <t>IO55</t>
  </si>
  <si>
    <t>IO56</t>
  </si>
  <si>
    <t>IO58</t>
  </si>
  <si>
    <t>IO59</t>
  </si>
  <si>
    <t>IO60</t>
  </si>
  <si>
    <t>IO61</t>
  </si>
  <si>
    <t>IO62</t>
  </si>
  <si>
    <t>IO63</t>
  </si>
  <si>
    <t>Pin Number</t>
  </si>
  <si>
    <t>Pin Function</t>
  </si>
  <si>
    <t>INPUT</t>
  </si>
  <si>
    <t>CONTROL</t>
  </si>
  <si>
    <t>OUTPUT</t>
  </si>
  <si>
    <t>CRC</t>
  </si>
  <si>
    <t>CMD</t>
  </si>
  <si>
    <t>Reserved</t>
  </si>
  <si>
    <t>LEN:0</t>
  </si>
  <si>
    <t>LEN:6
TMS:110101</t>
  </si>
  <si>
    <t>LEN:5
TMS:11010</t>
  </si>
  <si>
    <t>LEN:4
TMS:1101</t>
  </si>
  <si>
    <t>LEN:4
TMS:1100</t>
  </si>
  <si>
    <t>LEN:3
TMS:110</t>
  </si>
  <si>
    <t>LEN:2
TMS:11</t>
  </si>
  <si>
    <t>LEN:4
TMS:1011</t>
  </si>
  <si>
    <t>LEN:5
TMS:10101</t>
  </si>
  <si>
    <t>LEN:4
TMS:1010</t>
  </si>
  <si>
    <t>LEN:3
TMS:101</t>
  </si>
  <si>
    <t>LEN:3
TMS:100</t>
  </si>
  <si>
    <t>LEN:2
TMS:10</t>
  </si>
  <si>
    <t>LEN:1
TMS:1</t>
  </si>
  <si>
    <t>LEN:1
TMS:0</t>
  </si>
  <si>
    <t>LEN:3
TMS:111</t>
  </si>
  <si>
    <t>UPDATE_IR</t>
  </si>
  <si>
    <t>LEN:3
TMS:010</t>
  </si>
  <si>
    <t>LEN:2
TMS:01</t>
  </si>
  <si>
    <t>LEN:4
TMS:1110</t>
  </si>
  <si>
    <t>LEN:5
TMS:11011</t>
  </si>
  <si>
    <t>LEN:4
TMS:1111</t>
  </si>
  <si>
    <t>EXIT2_IR</t>
  </si>
  <si>
    <t>LEN:5
TMS:11110</t>
  </si>
  <si>
    <t>LEN:6
TMS:111011</t>
  </si>
  <si>
    <t>LEN:7
TMS:1110101</t>
  </si>
  <si>
    <t>LEN:6
TMS:111010</t>
  </si>
  <si>
    <t>LEN:5
TMS:11101</t>
  </si>
  <si>
    <t>LEN:5
TMS:11100</t>
  </si>
  <si>
    <t>LEN:5
TMS:11111</t>
  </si>
  <si>
    <t>PAUSE_IR</t>
  </si>
  <si>
    <t>EXIT1_IR</t>
  </si>
  <si>
    <t>SHIFT_IR</t>
  </si>
  <si>
    <t>CAPTURE_IR</t>
  </si>
  <si>
    <t>LEN:3
TMS:011</t>
  </si>
  <si>
    <t>LEN:4
TMS:0101</t>
  </si>
  <si>
    <t>LEN:2
TMS:00</t>
  </si>
  <si>
    <t>LEN:6
TMS:101011</t>
  </si>
  <si>
    <t>LEN:7
TMS:1010101</t>
  </si>
  <si>
    <t>LEN:6
TMS:101010</t>
  </si>
  <si>
    <t>LEN:5
TMS:10100</t>
  </si>
  <si>
    <t>SELECT_IR_SCAN</t>
  </si>
  <si>
    <t>UPDATE_DR</t>
  </si>
  <si>
    <t>EXIT2_DR</t>
  </si>
  <si>
    <t>LEN:7
TMS:1111011</t>
  </si>
  <si>
    <t>LEN:8
TMS:11110101</t>
  </si>
  <si>
    <t>LEN:7
TMS:1111010</t>
  </si>
  <si>
    <t>LEN:6
TMS:111101</t>
  </si>
  <si>
    <t>LEN:6
TMS:111100</t>
  </si>
  <si>
    <t>PAUSE_DR</t>
  </si>
  <si>
    <t>EXIT1_DR</t>
  </si>
  <si>
    <t>SHIFT_DR</t>
  </si>
  <si>
    <t>CAPTURE_DR</t>
  </si>
  <si>
    <t>SELECT_DR_SCAN</t>
  </si>
  <si>
    <t>RUN_TEST_IDLE</t>
  </si>
  <si>
    <t>LEN:6
TMS:011011</t>
  </si>
  <si>
    <t>LEN:7
TMS:0110101</t>
  </si>
  <si>
    <t>LEN:6
TMS:011010</t>
  </si>
  <si>
    <t>LEN:5
TMS:01101</t>
  </si>
  <si>
    <t>LEN:5
TMS:01100</t>
  </si>
  <si>
    <t>LEN:4
TMS:0110</t>
  </si>
  <si>
    <t>LEN:5
TMS:01011</t>
  </si>
  <si>
    <t>LEN:6
TMS:010101</t>
  </si>
  <si>
    <t>LEN:5
TMS:01010</t>
  </si>
  <si>
    <t>LEN:4
TMS:0100</t>
  </si>
  <si>
    <t>TEST_LOGIC_RESET</t>
  </si>
  <si>
    <t>From</t>
  </si>
  <si>
    <t>To</t>
  </si>
  <si>
    <t>- : No data</t>
  </si>
  <si>
    <t>* : Don’t care</t>
  </si>
  <si>
    <t>(Header Instruction Register) Specifies a header pattern that is prepended to the beginning of subsequent IR scan operations.</t>
  </si>
  <si>
    <t>No (Error logged)</t>
  </si>
  <si>
    <t>CMD_JTAG_HIR</t>
  </si>
  <si>
    <t>(Header Data Register) Specifies a header pattern that is prepended to the beginning of subsequent DR scan operations.</t>
  </si>
  <si>
    <t>CMD_JTAG_HDR</t>
  </si>
  <si>
    <t>(Parallel Input/Output Map) Maps PIO column positions to a logical pin.</t>
  </si>
  <si>
    <t>CMD_JTAG_PIOMAP</t>
  </si>
  <si>
    <t>(Parallel Input/Output) Specifies a parallel test pattern.</t>
  </si>
  <si>
    <t>CMD_JTAG_PIO</t>
  </si>
  <si>
    <t>(Trailer Instruction Register) Specifies a trailer pattern that is appended to the end of subsequent IR scan operations.</t>
  </si>
  <si>
    <t>Variable Length Data</t>
  </si>
  <si>
    <t>CMD_JTAG_TIR</t>
  </si>
  <si>
    <t>(Trailer Data Register) Specifies a trailer pattern that is appended to the end of subsequent DR scan operations.</t>
  </si>
  <si>
    <t>CMD_JTAG_TDR</t>
  </si>
  <si>
    <t>(Scan Instruction Register) Performs an IEEE 1149.1 Instruction Register scan.</t>
  </si>
  <si>
    <t>Yes</t>
  </si>
  <si>
    <t>CMD_JTAG_SIR</t>
  </si>
  <si>
    <t>(Scan Data Register) Performs an IEEE 1149.1 Data Register scan.</t>
  </si>
  <si>
    <t>CMD_JTAG_SDR</t>
  </si>
  <si>
    <t>Runs TCK for the specified number of cycles in the current run state.</t>
  </si>
  <si>
    <t>TCK Count</t>
  </si>
  <si>
    <t>CMD_JTAG_RUNTEST</t>
  </si>
  <si>
    <t>Specifies the default end state for subsequent IR scan operations.</t>
  </si>
  <si>
    <t>State</t>
  </si>
  <si>
    <t>CMD_JTAG_ENDIR</t>
  </si>
  <si>
    <t>Specifies the default end state for subsequent DR scan operations.</t>
  </si>
  <si>
    <t>CMD_JTAG_ENDDR</t>
  </si>
  <si>
    <t>Moves the IEEE 1149.1 TAP controller to the specified state.</t>
  </si>
  <si>
    <t>CMD_JTAG_STATE</t>
  </si>
  <si>
    <t>(Test ReSeT) Controls the optional Test Reset line.</t>
  </si>
  <si>
    <t>CMD_JTAG_TRST</t>
  </si>
  <si>
    <t>Specifies the maximum TCK frequency for IEEE 1149.1 TAP operations.</t>
  </si>
  <si>
    <t>Ignored</t>
  </si>
  <si>
    <t>CMD_JTAG_FREQUENCY</t>
  </si>
  <si>
    <t>V0.1.0</t>
  </si>
  <si>
    <t>D0 - Dn</t>
  </si>
  <si>
    <t>D4 - Dn</t>
  </si>
  <si>
    <t>D3</t>
  </si>
  <si>
    <t>D2</t>
  </si>
  <si>
    <t>D1</t>
  </si>
  <si>
    <t>D0</t>
  </si>
  <si>
    <t>Supported</t>
  </si>
  <si>
    <t>RX Frame</t>
  </si>
  <si>
    <t>TX Frame</t>
  </si>
  <si>
    <t>Name</t>
  </si>
  <si>
    <t>JTAG FRAMES</t>
  </si>
  <si>
    <t>Reserved for future use. The command currently returns a zero response.</t>
  </si>
  <si>
    <t>CRC8</t>
  </si>
  <si>
    <t>0x00</t>
  </si>
  <si>
    <t>*</t>
  </si>
  <si>
    <t xml:space="preserve">Sets the minimum TCK period value used for timing-limited TCK generation. </t>
  </si>
  <si>
    <t>TCKP</t>
  </si>
  <si>
    <t>CMD_CTRL_SET_TCKP</t>
  </si>
  <si>
    <t>Sets the RX free-space threshold for hardware flow control. RTS is driven Low when the remaining RX buffer space is below this threshold.</t>
  </si>
  <si>
    <t>FLOW</t>
  </si>
  <si>
    <t>CMD_CTRL_SET_FLOW</t>
  </si>
  <si>
    <t>Sets the internal 16-bit stream CRC value. This can be used to initialize (CRC-16/CCITT-FALSE, normally write 0xFFFF).</t>
  </si>
  <si>
    <t>RX CRC16</t>
  </si>
  <si>
    <t>TX CRC16</t>
  </si>
  <si>
    <t>CMD_CTRL_SET_CRC16</t>
  </si>
  <si>
    <t>Writes a status-clear mask. Status bits set in the payload are cleared.</t>
  </si>
  <si>
    <t>Status</t>
  </si>
  <si>
    <t>CMD_CTRL_SET_STATUS</t>
  </si>
  <si>
    <t>User-defined value</t>
  </si>
  <si>
    <t>CMD_CTRL_SET_TEST</t>
  </si>
  <si>
    <t>Reads the configured minimum TCK period value (error logged). TCKP means the minimum TCK period.</t>
  </si>
  <si>
    <t>0x06</t>
  </si>
  <si>
    <t>CMD_CTRL_GET_TCKP</t>
  </si>
  <si>
    <t>Reads the current RX flow-control threshold value.</t>
  </si>
  <si>
    <t>0x05</t>
  </si>
  <si>
    <t>CMD_CTRL_GET_FLOW</t>
  </si>
  <si>
    <t>Reads the current 16-bit stream CRC value for JTAG stream maintained by the device.</t>
  </si>
  <si>
    <t>0x04</t>
  </si>
  <si>
    <t>CMD_CTRL_GET_CRC16</t>
  </si>
  <si>
    <t>Reads the current device status, including error flags and internal state information.</t>
  </si>
  <si>
    <t>0x03</t>
  </si>
  <si>
    <t>CMD_CTRL_GET_STATUS</t>
  </si>
  <si>
    <t>Reads the firmware version(V0.1.0=0x00000100).</t>
  </si>
  <si>
    <t>Version</t>
  </si>
  <si>
    <t>0x02</t>
  </si>
  <si>
    <t>CMD_CTRL_GET_VERSION</t>
  </si>
  <si>
    <t>Reads the current user-defined test value. This command is intended for communication and firmware validation.</t>
  </si>
  <si>
    <t>0x01</t>
  </si>
  <si>
    <t>CMD_CTRL_GET_TEST</t>
  </si>
  <si>
    <t>CONTROL FRAMES</t>
  </si>
  <si>
    <t>今回はスルーしても大丈夫</t>
  </si>
  <si>
    <t>Questa Altera FPGA Starter Edhisionは無料で使えるがライセンスファイルが必要。</t>
  </si>
  <si>
    <t>は将来的に使うものなのでOFFしてもよいです。</t>
  </si>
  <si>
    <t>(NIOSやMAXV)</t>
  </si>
  <si>
    <t>Ashling</t>
  </si>
  <si>
    <t>MAX 10 FPGA</t>
  </si>
  <si>
    <t>インストーラーは見た目かっこいいけど動作が💩なので、これを使う。</t>
  </si>
  <si>
    <t>ユーザー名がダブルバイトの場合は失敗するので注意。</t>
  </si>
  <si>
    <t>qinst-lite-windows-25.1std-1129.exe</t>
  </si>
  <si>
    <t>Quartus Prime Lite Edition Design Software Version 25.1 for Windows | Altera</t>
  </si>
  <si>
    <t>Quartus® Prime Design Software | Altera® FPGA</t>
  </si>
  <si>
    <t>TD0</t>
  </si>
  <si>
    <t>TD1</t>
  </si>
  <si>
    <t>RD0</t>
  </si>
  <si>
    <t>RD2</t>
  </si>
  <si>
    <t>RD1</t>
  </si>
  <si>
    <t>RD3</t>
  </si>
  <si>
    <t>TD2</t>
  </si>
  <si>
    <t>TD3</t>
  </si>
  <si>
    <t>0x80</t>
  </si>
  <si>
    <t>0x81</t>
  </si>
  <si>
    <t>0x82</t>
  </si>
  <si>
    <t>0x83</t>
  </si>
  <si>
    <t>0x84</t>
  </si>
  <si>
    <t>0x85</t>
  </si>
  <si>
    <t>0x86</t>
  </si>
  <si>
    <t>0x87</t>
  </si>
  <si>
    <t>0x88</t>
  </si>
  <si>
    <t>0x89</t>
  </si>
  <si>
    <t>0x8A</t>
  </si>
  <si>
    <t>0x8B</t>
  </si>
  <si>
    <t>0x8C</t>
  </si>
  <si>
    <t>0x8D</t>
  </si>
  <si>
    <t>Writes a user-defined test value. This command is intended for communication and firmware validation.</t>
  </si>
  <si>
    <t>0x11</t>
  </si>
  <si>
    <t>0x12</t>
  </si>
  <si>
    <t>0x13</t>
  </si>
  <si>
    <t>0x14</t>
  </si>
  <si>
    <t>0x15</t>
  </si>
  <si>
    <t>0x07-0x10</t>
  </si>
  <si>
    <t>0x16</t>
  </si>
  <si>
    <t>・・・</t>
  </si>
  <si>
    <t>0x17-0x1F</t>
  </si>
  <si>
    <t>ENDDR</t>
  </si>
  <si>
    <t>ENDIR</t>
  </si>
  <si>
    <t>FREQUENCY</t>
  </si>
  <si>
    <t>HDR</t>
  </si>
  <si>
    <t>HIR</t>
  </si>
  <si>
    <t>PIO</t>
  </si>
  <si>
    <t>パラレルI/Oパターンを実行</t>
  </si>
  <si>
    <t>PIOMAP</t>
  </si>
  <si>
    <r>
      <t>PIO</t>
    </r>
    <r>
      <rPr>
        <sz val="11"/>
        <color theme="1"/>
        <rFont val="Calibri"/>
        <family val="2"/>
        <scheme val="minor"/>
      </rPr>
      <t>で使う信号・ピン配置を定義</t>
    </r>
  </si>
  <si>
    <t>RUNTEST</t>
  </si>
  <si>
    <t>SDR</t>
  </si>
  <si>
    <t>Data Registerをスキャン</t>
  </si>
  <si>
    <t>SIR</t>
  </si>
  <si>
    <t>Instruction Registerをスキャン</t>
  </si>
  <si>
    <t>STATE</t>
  </si>
  <si>
    <t>TDR</t>
  </si>
  <si>
    <r>
      <t>SDR</t>
    </r>
    <r>
      <rPr>
        <sz val="11"/>
        <color theme="1"/>
        <rFont val="Calibri"/>
        <family val="2"/>
        <scheme val="minor"/>
      </rPr>
      <t>の後に付加するDRトレーラーを設定</t>
    </r>
  </si>
  <si>
    <t>TIR</t>
  </si>
  <si>
    <r>
      <t>SIR</t>
    </r>
    <r>
      <rPr>
        <sz val="11"/>
        <color theme="1"/>
        <rFont val="Calibri"/>
        <family val="2"/>
        <scheme val="minor"/>
      </rPr>
      <t>の後に付加するIRトレーラーを設定</t>
    </r>
  </si>
  <si>
    <t>TRST</t>
  </si>
  <si>
    <t>DRスキャンのヘッダー指定</t>
  </si>
  <si>
    <t>IRスキャンのヘッダー指定</t>
  </si>
  <si>
    <t>END Data Register</t>
  </si>
  <si>
    <t>END Instruction Register</t>
  </si>
  <si>
    <t>Frequency</t>
  </si>
  <si>
    <t>Header Data Register</t>
  </si>
  <si>
    <t>Header Instruction Register</t>
  </si>
  <si>
    <t>Parallel Input/Output</t>
  </si>
  <si>
    <t>Parallel Input/Output Map</t>
  </si>
  <si>
    <t>Run Test</t>
  </si>
  <si>
    <t>Scan Data Register</t>
  </si>
  <si>
    <t>Scan Instruction Register</t>
  </si>
  <si>
    <t>Test Reset</t>
  </si>
  <si>
    <t>Trailer Data Register</t>
  </si>
  <si>
    <t>Trailer Instruction Register</t>
  </si>
  <si>
    <t>Stands for</t>
  </si>
  <si>
    <t>Function</t>
  </si>
  <si>
    <t>ファームのコマンド単体試験</t>
  </si>
  <si>
    <t>TDOを含むJTAGスキャン試験</t>
  </si>
  <si>
    <t>SVF構文解析</t>
  </si>
  <si>
    <t>MAX Vへの書き込み・検証</t>
  </si>
  <si>
    <t>TRST ABSENT;</t>
  </si>
  <si>
    <t>Nave(SVF)</t>
  </si>
  <si>
    <t>Name(MCJ)</t>
  </si>
  <si>
    <t>TRST ON;</t>
  </si>
  <si>
    <t xml:space="preserve">TRST OFF; </t>
  </si>
  <si>
    <t xml:space="preserve">TRST Z; </t>
  </si>
  <si>
    <t>Assert TRST (Low)</t>
  </si>
  <si>
    <t>Deassert TRST (High)</t>
  </si>
  <si>
    <t xml:space="preserve"> Set the TRST output to high impedance</t>
  </si>
  <si>
    <t>The TRST signal is not present</t>
  </si>
  <si>
    <t>#define TRST_ON      (0x00U)</t>
  </si>
  <si>
    <t>#define TRST_OFF     (0x01U)</t>
  </si>
  <si>
    <t>#define TRST_Z       (0x02U)</t>
  </si>
  <si>
    <t>#define TRST_ABSENT  (0x03U)</t>
  </si>
  <si>
    <t>FREQUENCY;</t>
  </si>
  <si>
    <t>FREQUENCY &lt;val&gt; HZ;</t>
  </si>
  <si>
    <t>Specify the maximum TCK frequency</t>
  </si>
  <si>
    <t>Byte Sequence</t>
  </si>
  <si>
    <t>Remove the SVF-imposed maximum TCK frequency limit</t>
  </si>
  <si>
    <t>STATE IDLE;</t>
  </si>
  <si>
    <t>STATE &lt;Any STATE&gt;;</t>
  </si>
  <si>
    <t>STATE &lt;Any STATE&gt; &lt;Any STATE&gt;+;</t>
  </si>
  <si>
    <t>No (Error logged at FW)</t>
  </si>
  <si>
    <t>No (Error logged at APP)</t>
  </si>
  <si>
    <t>Transition the TAP from the current state to the specified state</t>
  </si>
  <si>
    <t>Transition the TAP through the specified sequence of states</t>
  </si>
  <si>
    <t>ENDDR &lt;Any STATE&gt;;</t>
  </si>
  <si>
    <t>Set the default TAP state after an SDR operation</t>
  </si>
  <si>
    <t>Set the default TAP state after an SIR operation</t>
  </si>
  <si>
    <t>RUNTEST &lt;count&gt; TCK;</t>
  </si>
  <si>
    <t>other formats</t>
  </si>
  <si>
    <t>CMD VAL1B</t>
  </si>
  <si>
    <t>CMD VAL1B VAL1B+</t>
  </si>
  <si>
    <t>CMD STS VAL4B CMD STS</t>
  </si>
  <si>
    <t>RUNTEST IDLE &lt;count&gt; TCK ENDSTATE IDLE;</t>
  </si>
  <si>
    <t>Generate the specified number of TCK cycles in the default run state</t>
  </si>
  <si>
    <t>Generate the specified number of TCK cycles in IDLE and remain in IDLE</t>
  </si>
  <si>
    <t>Report an error for unsupported RUNTEST formats</t>
  </si>
  <si>
    <t>CMD *</t>
  </si>
  <si>
    <t>SDR &lt;count&gt; TDI (value);</t>
  </si>
  <si>
    <t>SDR &lt;count&gt; TDI (value) TDO (value);</t>
  </si>
  <si>
    <t>SDR &lt;count&gt; TDI (value) TDO (value) MASK (value);</t>
  </si>
  <si>
    <t>ORG#</t>
  </si>
  <si>
    <t>output</t>
  </si>
  <si>
    <t>input</t>
  </si>
  <si>
    <t>//</t>
  </si>
  <si>
    <t>none</t>
  </si>
  <si>
    <t>Beep</t>
  </si>
  <si>
    <t>P125/SI01 (RESET#)</t>
  </si>
  <si>
    <t>Add Rev.B</t>
  </si>
  <si>
    <t>Auto Generated for Python</t>
  </si>
  <si>
    <t>BSDL Mapping for 5M40ZE64</t>
  </si>
  <si>
    <t>Parts
Direction</t>
  </si>
  <si>
    <t>MAXV
Direction</t>
  </si>
  <si>
    <t>PCM DOUT</t>
  </si>
  <si>
    <t>PCM DIN</t>
  </si>
  <si>
    <t>PCM FS</t>
  </si>
  <si>
    <t>PWM1</t>
  </si>
  <si>
    <t>PWM0</t>
  </si>
  <si>
    <t>EEPROM SDA</t>
  </si>
  <si>
    <t>EEPROM SCL</t>
  </si>
  <si>
    <t>SPI0 CE1</t>
  </si>
  <si>
    <t>SPI0 SCLK</t>
  </si>
  <si>
    <t>5v Power</t>
  </si>
  <si>
    <t>SPI0 CE0</t>
  </si>
  <si>
    <t>PCM CLK</t>
  </si>
  <si>
    <t>UART0 RX</t>
  </si>
  <si>
    <t>UART0 TX</t>
  </si>
  <si>
    <t>GPCLK0</t>
  </si>
  <si>
    <t>I2C1 SCL</t>
  </si>
  <si>
    <t>I2C1 SDA</t>
  </si>
  <si>
    <t>Rpi Func</t>
  </si>
  <si>
    <t>★</t>
  </si>
  <si>
    <t>Kari</t>
  </si>
  <si>
    <t>inout</t>
  </si>
  <si>
    <t>TRST FORCE;</t>
  </si>
  <si>
    <t>Force the TAP controller into TEST_LOGIC_RESET (MCJ-specific extension)</t>
  </si>
  <si>
    <t>CMD_JTAG_SDR_TDO</t>
  </si>
  <si>
    <t>CMD_JTAG_SIR_TDO</t>
  </si>
  <si>
    <t>0x8E</t>
  </si>
  <si>
    <t>0x8F</t>
  </si>
  <si>
    <t>CFM</t>
  </si>
  <si>
    <t>bit</t>
  </si>
  <si>
    <t>words</t>
  </si>
  <si>
    <t>UFM</t>
  </si>
  <si>
    <t>(256 words * 2 pages)</t>
  </si>
  <si>
    <t>SIR 10 TDI (203);</t>
  </si>
  <si>
    <t>RUNTEST 8 TCK;</t>
  </si>
  <si>
    <t>SDR 13 TDI (0000);</t>
  </si>
  <si>
    <t>SIR 10 TDI (2F4);</t>
  </si>
  <si>
    <t>RUNTEST 100 TCK;</t>
  </si>
  <si>
    <t>SDR 16 TDI (FFFF);</t>
  </si>
  <si>
    <t>SDR 16 TDI (BFFC);</t>
  </si>
  <si>
    <t>SDR 16 TDI (FFE7);</t>
  </si>
  <si>
    <t>SIR 10 TDI (201);</t>
  </si>
  <si>
    <t>RUNTEST 1003 TCK;</t>
  </si>
  <si>
    <t>SIR 10 TDI (3FF);</t>
  </si>
  <si>
    <t>RUNTEST 1000 TCK;</t>
  </si>
  <si>
    <t>Finalize</t>
  </si>
  <si>
    <t>Head of CMF</t>
  </si>
  <si>
    <r>
      <t>SDR 16 TDI (7</t>
    </r>
    <r>
      <rPr>
        <sz val="11"/>
        <color rgb="FFFF0000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FF);</t>
    </r>
  </si>
  <si>
    <r>
      <t>SDR 16 TDI (7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FF);</t>
    </r>
  </si>
  <si>
    <t>0xFBFF</t>
  </si>
  <si>
    <t>0xFF7F</t>
  </si>
  <si>
    <t>0xFF7B</t>
  </si>
  <si>
    <t>RL78</t>
  </si>
  <si>
    <t>RTS#</t>
  </si>
  <si>
    <t>CTS#</t>
  </si>
  <si>
    <t>Pyserial</t>
  </si>
  <si>
    <t>cts</t>
  </si>
  <si>
    <t>GO</t>
  </si>
  <si>
    <t>STOP</t>
  </si>
  <si>
    <t>High</t>
  </si>
  <si>
    <t>True</t>
  </si>
  <si>
    <t>False</t>
  </si>
  <si>
    <t>CMD VAL4B</t>
  </si>
  <si>
    <t>Response</t>
  </si>
  <si>
    <t>None</t>
  </si>
  <si>
    <t>Yes (Echo back CMD after TCK tggled)</t>
  </si>
  <si>
    <t>Yes (TDO data)</t>
  </si>
  <si>
    <t>CMD VAL4B VAL1B*n</t>
  </si>
  <si>
    <t>SIR &lt;count&gt; TDI (value);</t>
  </si>
  <si>
    <t>SIR &lt;count&gt; TDI (value) TDO (value);</t>
  </si>
  <si>
    <t xml:space="preserve"> </t>
  </si>
  <si>
    <t>SIR &lt;count&gt; TDI (value) TDO (value) MASK (value);</t>
  </si>
  <si>
    <r>
      <t>#define</t>
    </r>
    <r>
      <rPr>
        <sz val="11"/>
        <color rgb="FF569CD6"/>
        <rFont val="Consolas"/>
        <family val="3"/>
      </rPr>
      <t xml:space="preserve"> DMA_START(</t>
    </r>
    <r>
      <rPr>
        <sz val="11"/>
        <color rgb="FFFFA657"/>
        <rFont val="Consolas"/>
        <family val="3"/>
      </rPr>
      <t>adr</t>
    </r>
    <r>
      <rPr>
        <sz val="11"/>
        <color rgb="FF569CD6"/>
        <rFont val="Consolas"/>
        <family val="3"/>
      </rPr>
      <t xml:space="preserve">, </t>
    </r>
    <r>
      <rPr>
        <sz val="11"/>
        <color rgb="FFFFA657"/>
        <rFont val="Consolas"/>
        <family val="3"/>
      </rPr>
      <t>cnt</t>
    </r>
    <r>
      <rPr>
        <sz val="11"/>
        <color rgb="FF569CD6"/>
        <rFont val="Consolas"/>
        <family val="3"/>
      </rPr>
      <t xml:space="preserve">) </t>
    </r>
    <r>
      <rPr>
        <sz val="11"/>
        <color rgb="FFD7BA7D"/>
        <rFont val="Consolas"/>
        <family val="3"/>
      </rPr>
      <t>\</t>
    </r>
  </si>
  <si>
    <r>
      <t xml:space="preserve">    </t>
    </r>
    <r>
      <rPr>
        <sz val="11"/>
        <color rgb="FFC586C0"/>
        <rFont val="Consolas"/>
        <family val="3"/>
      </rPr>
      <t>do</t>
    </r>
    <r>
      <rPr>
        <sz val="11"/>
        <color rgb="FF569CD6"/>
        <rFont val="Consolas"/>
        <family val="3"/>
      </rPr>
      <t xml:space="preserve"> </t>
    </r>
    <r>
      <rPr>
        <sz val="11"/>
        <color rgb="FFD7BA7D"/>
        <rFont val="Consolas"/>
        <family val="3"/>
      </rPr>
      <t>\</t>
    </r>
  </si>
  <si>
    <r>
      <t xml:space="preserve">    </t>
    </r>
    <r>
      <rPr>
        <sz val="11"/>
        <color rgb="FFC9D1D9"/>
        <rFont val="Consolas"/>
        <family val="3"/>
      </rPr>
      <t xml:space="preserve">{ </t>
    </r>
    <r>
      <rPr>
        <sz val="11"/>
        <color rgb="FFD7BA7D"/>
        <rFont val="Consolas"/>
        <family val="3"/>
      </rPr>
      <t>\</t>
    </r>
  </si>
  <si>
    <r>
      <t xml:space="preserve">        DRC0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</t>
    </r>
    <r>
      <rPr>
        <sz val="11"/>
        <color rgb="FFB5CEA8"/>
        <rFont val="Consolas"/>
        <family val="3"/>
      </rPr>
      <t>0x80</t>
    </r>
    <r>
      <rPr>
        <sz val="11"/>
        <color rgb="FFC9D1D9"/>
        <rFont val="Consolas"/>
        <family val="3"/>
      </rPr>
      <t xml:space="preserve">; </t>
    </r>
    <r>
      <rPr>
        <sz val="11"/>
        <color rgb="FFD7BA7D"/>
        <rFont val="Consolas"/>
        <family val="3"/>
      </rPr>
      <t>\</t>
    </r>
  </si>
  <si>
    <r>
      <t xml:space="preserve">        </t>
    </r>
    <r>
      <rPr>
        <sz val="11"/>
        <color rgb="FFD2A8FF"/>
        <rFont val="Consolas"/>
        <family val="3"/>
      </rPr>
      <t>NOP</t>
    </r>
    <r>
      <rPr>
        <sz val="11"/>
        <color rgb="FFC9D1D9"/>
        <rFont val="Consolas"/>
        <family val="3"/>
      </rPr>
      <t xml:space="preserve">(); </t>
    </r>
    <r>
      <rPr>
        <sz val="11"/>
        <color rgb="FFD7BA7D"/>
        <rFont val="Consolas"/>
        <family val="3"/>
      </rPr>
      <t>\</t>
    </r>
  </si>
  <si>
    <r>
      <t xml:space="preserve">        DRA0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(</t>
    </r>
    <r>
      <rPr>
        <sz val="11"/>
        <color rgb="FFFF7B72"/>
        <rFont val="Consolas"/>
        <family val="3"/>
      </rPr>
      <t>uint16_t</t>
    </r>
    <r>
      <rPr>
        <sz val="11"/>
        <color rgb="FFC9D1D9"/>
        <rFont val="Consolas"/>
        <family val="3"/>
      </rPr>
      <t xml:space="preserve">)adr; </t>
    </r>
    <r>
      <rPr>
        <sz val="11"/>
        <color rgb="FFD7BA7D"/>
        <rFont val="Consolas"/>
        <family val="3"/>
      </rPr>
      <t>\</t>
    </r>
  </si>
  <si>
    <r>
      <t xml:space="preserve">        DBC0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cnt; </t>
    </r>
    <r>
      <rPr>
        <sz val="11"/>
        <color rgb="FFD7BA7D"/>
        <rFont val="Consolas"/>
        <family val="3"/>
      </rPr>
      <t>\</t>
    </r>
  </si>
  <si>
    <r>
      <t xml:space="preserve">        DST0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</t>
    </r>
    <r>
      <rPr>
        <sz val="11"/>
        <color rgb="FFB5CEA8"/>
        <rFont val="Consolas"/>
        <family val="3"/>
      </rPr>
      <t>1U</t>
    </r>
    <r>
      <rPr>
        <sz val="11"/>
        <color rgb="FFC9D1D9"/>
        <rFont val="Consolas"/>
        <family val="3"/>
      </rPr>
      <t xml:space="preserve">; </t>
    </r>
    <r>
      <rPr>
        <sz val="11"/>
        <color rgb="FFD7BA7D"/>
        <rFont val="Consolas"/>
        <family val="3"/>
      </rPr>
      <t>\</t>
    </r>
  </si>
  <si>
    <r>
      <t>    }</t>
    </r>
    <r>
      <rPr>
        <sz val="11"/>
        <color rgb="FFC586C0"/>
        <rFont val="Consolas"/>
        <family val="3"/>
      </rPr>
      <t>while</t>
    </r>
    <r>
      <rPr>
        <sz val="11"/>
        <color rgb="FF569CD6"/>
        <rFont val="Consolas"/>
        <family val="3"/>
      </rPr>
      <t>(</t>
    </r>
    <r>
      <rPr>
        <sz val="11"/>
        <color rgb="FFB5CEA8"/>
        <rFont val="Consolas"/>
        <family val="3"/>
      </rPr>
      <t>0</t>
    </r>
    <r>
      <rPr>
        <sz val="11"/>
        <color rgb="FF569CD6"/>
        <rFont val="Consolas"/>
        <family val="3"/>
      </rPr>
      <t>)</t>
    </r>
    <r>
      <rPr>
        <sz val="11"/>
        <color rgb="FF8B949E"/>
        <rFont val="Consolas"/>
        <family val="3"/>
      </rPr>
      <t xml:space="preserve"> // Wait for DMA0 to complete. UART reception continues during this loop. </t>
    </r>
  </si>
  <si>
    <r>
      <t>#define</t>
    </r>
    <r>
      <rPr>
        <sz val="11"/>
        <color rgb="FF569CD6"/>
        <rFont val="Consolas"/>
        <family val="3"/>
      </rPr>
      <t xml:space="preserve"> DMA_WAIT() </t>
    </r>
    <r>
      <rPr>
        <sz val="11"/>
        <color rgb="FFD7BA7D"/>
        <rFont val="Consolas"/>
        <family val="3"/>
      </rPr>
      <t>\</t>
    </r>
  </si>
  <si>
    <r>
      <t xml:space="preserve">    </t>
    </r>
    <r>
      <rPr>
        <sz val="11"/>
        <color rgb="FFC586C0"/>
        <rFont val="Consolas"/>
        <family val="3"/>
      </rPr>
      <t>while</t>
    </r>
    <r>
      <rPr>
        <sz val="11"/>
        <color rgb="FF569CD6"/>
        <rFont val="Consolas"/>
        <family val="3"/>
      </rPr>
      <t>(DST0)</t>
    </r>
  </si>
  <si>
    <t>TCK Count *1</t>
  </si>
  <si>
    <t>*1</t>
  </si>
  <si>
    <t>Reducing the scan length field to one byte would save at most approximately 0.23 seconds, less than 10% of the total execution time.</t>
  </si>
  <si>
    <t>The 32-bit length field will therefore be retained to preserve protocol compatibility and support longer SVF scan operations in the future.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</si>
</sst>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  <font>
      <sz val="11"/>
      <color theme="1"/>
      <name val="Consolas"/>
      <family val="3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indexed="12"/>
      <name val="Arial"/>
      <family val="2"/>
    </font>
    <font>
      <sz val="10"/>
      <color theme="1"/>
      <name val="Arial Unicode MS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C586C0"/>
      <name val="Consolas"/>
      <family val="3"/>
    </font>
    <font>
      <sz val="11"/>
      <color rgb="FF569CD6"/>
      <name val="Consolas"/>
      <family val="3"/>
    </font>
    <font>
      <sz val="11"/>
      <color rgb="FFFFA657"/>
      <name val="Consolas"/>
      <family val="3"/>
    </font>
    <font>
      <sz val="11"/>
      <color rgb="FFD7BA7D"/>
      <name val="Consolas"/>
      <family val="3"/>
    </font>
    <font>
      <sz val="11"/>
      <color rgb="FFC9D1D9"/>
      <name val="Consolas"/>
      <family val="3"/>
    </font>
    <font>
      <sz val="11"/>
      <color rgb="FFD4D4D4"/>
      <name val="Consolas"/>
      <family val="3"/>
    </font>
    <font>
      <sz val="11"/>
      <color rgb="FFB5CEA8"/>
      <name val="Consolas"/>
      <family val="3"/>
    </font>
    <font>
      <sz val="11"/>
      <color rgb="FFD2A8FF"/>
      <name val="Consolas"/>
      <family val="3"/>
    </font>
    <font>
      <sz val="11"/>
      <color rgb="FFFF7B72"/>
      <name val="Consolas"/>
      <family val="3"/>
    </font>
    <font>
      <sz val="11"/>
      <color rgb="FF8B949E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5" fillId="0" borderId="0"/>
    <xf numFmtId="0" fontId="17" fillId="0" borderId="0" applyNumberFormat="0" applyFill="0" applyBorder="0" applyAlignment="0" applyProtection="0">
      <alignment vertical="top"/>
    </xf>
  </cellStyleXfs>
  <cellXfs count="217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4" fillId="0" borderId="1" xfId="0" applyFont="1" applyBorder="1" applyAlignment="1">
      <alignment wrapText="1"/>
    </xf>
    <xf numFmtId="0" fontId="7" fillId="0" borderId="0" xfId="2" applyAlignment="1" applyProtection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7" borderId="0" xfId="0" applyFill="1"/>
    <xf numFmtId="0" fontId="2" fillId="7" borderId="0" xfId="0" applyFont="1" applyFill="1"/>
    <xf numFmtId="0" fontId="14" fillId="0" borderId="0" xfId="0" applyFont="1" applyAlignment="1">
      <alignment vertical="center"/>
    </xf>
    <xf numFmtId="0" fontId="15" fillId="0" borderId="0" xfId="4"/>
    <xf numFmtId="0" fontId="15" fillId="0" borderId="0" xfId="4" applyAlignment="1">
      <alignment vertical="top"/>
    </xf>
    <xf numFmtId="0" fontId="15" fillId="0" borderId="1" xfId="4" applyBorder="1" applyAlignment="1">
      <alignment vertical="top"/>
    </xf>
    <xf numFmtId="0" fontId="15" fillId="0" borderId="1" xfId="4" applyBorder="1" applyAlignment="1">
      <alignment vertical="center"/>
    </xf>
    <xf numFmtId="0" fontId="15" fillId="0" borderId="1" xfId="4" applyBorder="1" applyAlignment="1">
      <alignment vertical="top" wrapText="1"/>
    </xf>
    <xf numFmtId="0" fontId="15" fillId="0" borderId="1" xfId="4" applyBorder="1" applyAlignment="1">
      <alignment horizontal="center"/>
    </xf>
    <xf numFmtId="0" fontId="15" fillId="0" borderId="1" xfId="4" applyBorder="1" applyAlignment="1">
      <alignment horizontal="center" vertical="center"/>
    </xf>
    <xf numFmtId="0" fontId="15" fillId="8" borderId="11" xfId="4" applyFill="1" applyBorder="1"/>
    <xf numFmtId="0" fontId="15" fillId="8" borderId="16" xfId="4" applyFill="1" applyBorder="1" applyAlignment="1">
      <alignment horizontal="center"/>
    </xf>
    <xf numFmtId="0" fontId="15" fillId="8" borderId="14" xfId="4" applyFill="1" applyBorder="1" applyAlignment="1">
      <alignment horizontal="center"/>
    </xf>
    <xf numFmtId="0" fontId="15" fillId="8" borderId="19" xfId="4" applyFill="1" applyBorder="1"/>
    <xf numFmtId="0" fontId="15" fillId="8" borderId="5" xfId="4" applyFill="1" applyBorder="1" applyAlignment="1">
      <alignment horizontal="center"/>
    </xf>
    <xf numFmtId="0" fontId="15" fillId="8" borderId="1" xfId="4" applyFill="1" applyBorder="1" applyAlignment="1">
      <alignment horizontal="center"/>
    </xf>
    <xf numFmtId="0" fontId="15" fillId="0" borderId="19" xfId="4" applyBorder="1"/>
    <xf numFmtId="0" fontId="15" fillId="0" borderId="20" xfId="4" applyBorder="1" applyAlignment="1">
      <alignment horizontal="center"/>
    </xf>
    <xf numFmtId="0" fontId="15" fillId="0" borderId="5" xfId="4" applyBorder="1" applyAlignment="1">
      <alignment horizontal="center"/>
    </xf>
    <xf numFmtId="0" fontId="15" fillId="0" borderId="26" xfId="4" applyBorder="1"/>
    <xf numFmtId="0" fontId="15" fillId="0" borderId="27" xfId="4" applyBorder="1" applyAlignment="1">
      <alignment horizontal="center"/>
    </xf>
    <xf numFmtId="0" fontId="15" fillId="0" borderId="8" xfId="4" applyBorder="1" applyAlignment="1">
      <alignment horizontal="center"/>
    </xf>
    <xf numFmtId="0" fontId="15" fillId="0" borderId="4" xfId="4" applyBorder="1" applyAlignment="1">
      <alignment horizontal="center"/>
    </xf>
    <xf numFmtId="0" fontId="16" fillId="0" borderId="0" xfId="4" applyFont="1"/>
    <xf numFmtId="0" fontId="15" fillId="8" borderId="15" xfId="4" applyFill="1" applyBorder="1" applyAlignment="1">
      <alignment horizontal="center" vertical="center"/>
    </xf>
    <xf numFmtId="0" fontId="15" fillId="8" borderId="22" xfId="4" applyFill="1" applyBorder="1" applyAlignment="1">
      <alignment horizontal="center" vertical="center"/>
    </xf>
    <xf numFmtId="0" fontId="15" fillId="0" borderId="22" xfId="4" applyBorder="1" applyAlignment="1">
      <alignment horizontal="center" vertical="center"/>
    </xf>
    <xf numFmtId="0" fontId="17" fillId="0" borderId="0" xfId="5" applyAlignment="1"/>
    <xf numFmtId="0" fontId="15" fillId="0" borderId="1" xfId="4" applyBorder="1" applyAlignment="1">
      <alignment horizontal="center" textRotation="90"/>
    </xf>
    <xf numFmtId="0" fontId="15" fillId="8" borderId="52" xfId="4" applyFill="1" applyBorder="1" applyAlignment="1">
      <alignment shrinkToFit="1"/>
    </xf>
    <xf numFmtId="0" fontId="15" fillId="8" borderId="51" xfId="4" applyFill="1" applyBorder="1" applyAlignment="1">
      <alignment horizontal="center" vertical="center" shrinkToFit="1"/>
    </xf>
    <xf numFmtId="0" fontId="15" fillId="8" borderId="48" xfId="4" applyFill="1" applyBorder="1" applyAlignment="1">
      <alignment horizontal="center" vertical="center" shrinkToFit="1"/>
    </xf>
    <xf numFmtId="0" fontId="15" fillId="8" borderId="50" xfId="4" applyFill="1" applyBorder="1" applyAlignment="1">
      <alignment horizontal="center" vertical="center" shrinkToFit="1"/>
    </xf>
    <xf numFmtId="0" fontId="15" fillId="8" borderId="49" xfId="4" applyFill="1" applyBorder="1" applyAlignment="1">
      <alignment horizontal="center" vertical="center" shrinkToFit="1"/>
    </xf>
    <xf numFmtId="0" fontId="15" fillId="8" borderId="47" xfId="4" applyFill="1" applyBorder="1" applyAlignment="1">
      <alignment horizontal="center" vertical="center" shrinkToFit="1"/>
    </xf>
    <xf numFmtId="0" fontId="15" fillId="8" borderId="27" xfId="4" applyFill="1" applyBorder="1" applyAlignment="1">
      <alignment horizontal="center" shrinkToFit="1"/>
    </xf>
    <xf numFmtId="0" fontId="15" fillId="8" borderId="46" xfId="4" applyFill="1" applyBorder="1" applyAlignment="1">
      <alignment shrinkToFit="1"/>
    </xf>
    <xf numFmtId="0" fontId="15" fillId="0" borderId="45" xfId="4" applyBorder="1" applyAlignment="1">
      <alignment shrinkToFit="1"/>
    </xf>
    <xf numFmtId="0" fontId="15" fillId="0" borderId="22" xfId="4" applyBorder="1" applyAlignment="1">
      <alignment horizontal="center" vertical="center" shrinkToFit="1"/>
    </xf>
    <xf numFmtId="0" fontId="15" fillId="0" borderId="1" xfId="4" applyBorder="1" applyAlignment="1">
      <alignment horizontal="center" vertical="center" shrinkToFit="1"/>
    </xf>
    <xf numFmtId="0" fontId="15" fillId="0" borderId="21" xfId="4" applyBorder="1" applyAlignment="1">
      <alignment horizontal="center" vertical="center" shrinkToFit="1"/>
    </xf>
    <xf numFmtId="0" fontId="15" fillId="0" borderId="6" xfId="4" applyBorder="1" applyAlignment="1">
      <alignment horizontal="center" vertical="center" shrinkToFit="1"/>
    </xf>
    <xf numFmtId="0" fontId="15" fillId="0" borderId="5" xfId="4" applyBorder="1" applyAlignment="1">
      <alignment horizontal="center" vertical="center" shrinkToFit="1"/>
    </xf>
    <xf numFmtId="0" fontId="15" fillId="0" borderId="20" xfId="4" applyBorder="1" applyAlignment="1">
      <alignment horizontal="center" vertical="center" shrinkToFit="1"/>
    </xf>
    <xf numFmtId="0" fontId="15" fillId="0" borderId="19" xfId="4" applyBorder="1" applyAlignment="1">
      <alignment shrinkToFit="1"/>
    </xf>
    <xf numFmtId="0" fontId="15" fillId="8" borderId="45" xfId="4" applyFill="1" applyBorder="1" applyAlignment="1">
      <alignment shrinkToFit="1"/>
    </xf>
    <xf numFmtId="0" fontId="15" fillId="8" borderId="22" xfId="4" applyFill="1" applyBorder="1" applyAlignment="1">
      <alignment horizontal="center" vertical="center" shrinkToFit="1"/>
    </xf>
    <xf numFmtId="0" fontId="15" fillId="8" borderId="1" xfId="4" applyFill="1" applyBorder="1" applyAlignment="1">
      <alignment horizontal="center" vertical="center" shrinkToFit="1"/>
    </xf>
    <xf numFmtId="0" fontId="15" fillId="8" borderId="21" xfId="4" applyFill="1" applyBorder="1" applyAlignment="1">
      <alignment horizontal="center" vertical="center" shrinkToFit="1"/>
    </xf>
    <xf numFmtId="0" fontId="15" fillId="8" borderId="6" xfId="4" applyFill="1" applyBorder="1" applyAlignment="1">
      <alignment horizontal="center" vertical="center" shrinkToFit="1"/>
    </xf>
    <xf numFmtId="0" fontId="15" fillId="8" borderId="5" xfId="4" applyFill="1" applyBorder="1" applyAlignment="1">
      <alignment horizontal="center" vertical="center" shrinkToFit="1"/>
    </xf>
    <xf numFmtId="0" fontId="15" fillId="8" borderId="20" xfId="4" applyFill="1" applyBorder="1" applyAlignment="1">
      <alignment horizontal="center" shrinkToFit="1"/>
    </xf>
    <xf numFmtId="0" fontId="15" fillId="8" borderId="19" xfId="4" applyFill="1" applyBorder="1" applyAlignment="1">
      <alignment shrinkToFit="1"/>
    </xf>
    <xf numFmtId="0" fontId="15" fillId="8" borderId="44" xfId="4" applyFill="1" applyBorder="1" applyAlignment="1">
      <alignment shrinkToFit="1"/>
    </xf>
    <xf numFmtId="0" fontId="15" fillId="8" borderId="15" xfId="4" applyFill="1" applyBorder="1" applyAlignment="1">
      <alignment horizontal="center" vertical="center" shrinkToFit="1"/>
    </xf>
    <xf numFmtId="0" fontId="15" fillId="8" borderId="14" xfId="4" applyFill="1" applyBorder="1" applyAlignment="1">
      <alignment horizontal="center" vertical="center" shrinkToFit="1"/>
    </xf>
    <xf numFmtId="0" fontId="15" fillId="8" borderId="13" xfId="4" applyFill="1" applyBorder="1" applyAlignment="1">
      <alignment horizontal="center" vertical="center" shrinkToFit="1"/>
    </xf>
    <xf numFmtId="0" fontId="15" fillId="8" borderId="43" xfId="4" applyFill="1" applyBorder="1" applyAlignment="1">
      <alignment horizontal="center" vertical="center" shrinkToFit="1"/>
    </xf>
    <xf numFmtId="0" fontId="15" fillId="8" borderId="16" xfId="4" applyFill="1" applyBorder="1" applyAlignment="1">
      <alignment horizontal="center" vertical="center" shrinkToFit="1"/>
    </xf>
    <xf numFmtId="0" fontId="15" fillId="8" borderId="12" xfId="4" applyFill="1" applyBorder="1" applyAlignment="1">
      <alignment horizontal="center" shrinkToFit="1"/>
    </xf>
    <xf numFmtId="0" fontId="15" fillId="8" borderId="11" xfId="4" applyFill="1" applyBorder="1" applyAlignment="1">
      <alignment shrinkToFit="1"/>
    </xf>
    <xf numFmtId="0" fontId="15" fillId="8" borderId="23" xfId="4" applyFill="1" applyBorder="1"/>
    <xf numFmtId="0" fontId="15" fillId="8" borderId="18" xfId="4" applyFill="1" applyBorder="1"/>
    <xf numFmtId="0" fontId="15" fillId="0" borderId="30" xfId="4" applyBorder="1"/>
    <xf numFmtId="0" fontId="15" fillId="0" borderId="23" xfId="4" applyBorder="1"/>
    <xf numFmtId="0" fontId="15" fillId="7" borderId="20" xfId="4" applyFill="1" applyBorder="1" applyAlignment="1">
      <alignment horizontal="center"/>
    </xf>
    <xf numFmtId="0" fontId="15" fillId="7" borderId="12" xfId="4" applyFill="1" applyBorder="1" applyAlignment="1">
      <alignment horizontal="center"/>
    </xf>
    <xf numFmtId="0" fontId="15" fillId="0" borderId="29" xfId="4" applyBorder="1" applyAlignment="1">
      <alignment horizontal="center" vertical="center"/>
    </xf>
    <xf numFmtId="0" fontId="15" fillId="0" borderId="28" xfId="4" applyBorder="1" applyAlignment="1">
      <alignment horizontal="center" vertical="center" shrinkToFit="1"/>
    </xf>
    <xf numFmtId="0" fontId="16" fillId="0" borderId="39" xfId="4" applyFont="1" applyBorder="1" applyAlignment="1">
      <alignment horizontal="center" vertical="center"/>
    </xf>
    <xf numFmtId="0" fontId="16" fillId="0" borderId="55" xfId="4" applyFont="1" applyBorder="1" applyAlignment="1">
      <alignment horizontal="center" vertical="center"/>
    </xf>
    <xf numFmtId="0" fontId="16" fillId="0" borderId="10" xfId="4" applyFont="1" applyBorder="1" applyAlignment="1">
      <alignment horizontal="center" vertical="center"/>
    </xf>
    <xf numFmtId="0" fontId="16" fillId="0" borderId="54" xfId="4" applyFont="1" applyBorder="1" applyAlignment="1">
      <alignment horizontal="center" vertical="center"/>
    </xf>
    <xf numFmtId="0" fontId="16" fillId="0" borderId="3" xfId="4" applyFont="1" applyBorder="1" applyAlignment="1">
      <alignment horizontal="center" vertical="center"/>
    </xf>
    <xf numFmtId="0" fontId="16" fillId="0" borderId="2" xfId="4" applyFont="1" applyBorder="1" applyAlignment="1">
      <alignment horizontal="center" vertical="center"/>
    </xf>
    <xf numFmtId="0" fontId="16" fillId="0" borderId="32" xfId="4" applyFont="1" applyBorder="1" applyAlignment="1">
      <alignment horizontal="center"/>
    </xf>
    <xf numFmtId="0" fontId="16" fillId="0" borderId="37" xfId="4" applyFont="1" applyBorder="1" applyAlignment="1">
      <alignment horizontal="center" vertical="center"/>
    </xf>
    <xf numFmtId="0" fontId="16" fillId="0" borderId="36" xfId="4" applyFont="1" applyBorder="1" applyAlignment="1">
      <alignment horizontal="center" vertical="center"/>
    </xf>
    <xf numFmtId="0" fontId="16" fillId="0" borderId="69" xfId="4" applyFont="1" applyBorder="1" applyAlignment="1">
      <alignment horizontal="center" vertical="center"/>
    </xf>
    <xf numFmtId="0" fontId="16" fillId="0" borderId="1" xfId="4" applyFont="1" applyBorder="1" applyAlignment="1">
      <alignment horizontal="center" vertical="center"/>
    </xf>
    <xf numFmtId="0" fontId="16" fillId="0" borderId="1" xfId="4" applyFont="1" applyBorder="1" applyAlignment="1">
      <alignment horizontal="center"/>
    </xf>
    <xf numFmtId="0" fontId="18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8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5" fillId="7" borderId="1" xfId="4" applyFill="1" applyBorder="1" applyAlignment="1">
      <alignment horizontal="center" shrinkToFit="1"/>
    </xf>
    <xf numFmtId="0" fontId="0" fillId="7" borderId="1" xfId="0" applyFill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8" fillId="0" borderId="0" xfId="0" applyFont="1" applyAlignment="1">
      <alignment vertical="center"/>
    </xf>
    <xf numFmtId="0" fontId="15" fillId="0" borderId="1" xfId="4" applyBorder="1"/>
    <xf numFmtId="0" fontId="15" fillId="8" borderId="1" xfId="4" applyFill="1" applyBorder="1"/>
    <xf numFmtId="0" fontId="15" fillId="8" borderId="1" xfId="4" applyFill="1" applyBorder="1" applyAlignment="1">
      <alignment horizontal="center" vertical="center"/>
    </xf>
    <xf numFmtId="0" fontId="15" fillId="0" borderId="10" xfId="4" applyBorder="1"/>
    <xf numFmtId="0" fontId="18" fillId="0" borderId="10" xfId="0" applyFont="1" applyBorder="1" applyAlignment="1">
      <alignment vertical="center" wrapText="1"/>
    </xf>
    <xf numFmtId="0" fontId="15" fillId="0" borderId="10" xfId="4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5" fillId="0" borderId="9" xfId="4" applyBorder="1"/>
    <xf numFmtId="0" fontId="18" fillId="0" borderId="9" xfId="0" applyFont="1" applyBorder="1" applyAlignment="1">
      <alignment vertical="center" wrapText="1"/>
    </xf>
    <xf numFmtId="0" fontId="15" fillId="0" borderId="9" xfId="4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5" fillId="0" borderId="8" xfId="4" applyBorder="1"/>
    <xf numFmtId="0" fontId="18" fillId="0" borderId="8" xfId="0" applyFont="1" applyBorder="1" applyAlignment="1">
      <alignment vertical="center" wrapText="1"/>
    </xf>
    <xf numFmtId="0" fontId="15" fillId="0" borderId="8" xfId="4" applyBorder="1" applyAlignment="1">
      <alignment horizontal="center" vertical="center"/>
    </xf>
    <xf numFmtId="0" fontId="5" fillId="0" borderId="1" xfId="1" applyBorder="1" applyAlignment="1">
      <alignment horizontal="right"/>
    </xf>
    <xf numFmtId="0" fontId="5" fillId="0" borderId="1" xfId="1" applyBorder="1" applyAlignment="1">
      <alignment horizontal="center" vertical="center"/>
    </xf>
    <xf numFmtId="0" fontId="5" fillId="0" borderId="1" xfId="1" applyBorder="1" applyAlignment="1">
      <alignment horizontal="left" vertical="center"/>
    </xf>
    <xf numFmtId="0" fontId="10" fillId="0" borderId="1" xfId="3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5" fillId="0" borderId="0" xfId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1" xfId="1" applyBorder="1" applyAlignment="1">
      <alignment horizontal="center"/>
    </xf>
    <xf numFmtId="0" fontId="5" fillId="9" borderId="1" xfId="1" applyFill="1" applyBorder="1"/>
    <xf numFmtId="0" fontId="5" fillId="9" borderId="1" xfId="1" applyFill="1" applyBorder="1" applyAlignment="1">
      <alignment horizontal="right"/>
    </xf>
    <xf numFmtId="0" fontId="5" fillId="9" borderId="1" xfId="1" applyFill="1" applyBorder="1" applyAlignment="1">
      <alignment horizontal="center"/>
    </xf>
    <xf numFmtId="0" fontId="5" fillId="9" borderId="1" xfId="1" applyFill="1" applyBorder="1" applyAlignment="1">
      <alignment horizontal="left"/>
    </xf>
    <xf numFmtId="0" fontId="6" fillId="9" borderId="1" xfId="1" applyFont="1" applyFill="1" applyBorder="1" applyAlignment="1">
      <alignment horizontal="left"/>
    </xf>
    <xf numFmtId="0" fontId="9" fillId="0" borderId="1" xfId="1" applyFont="1" applyBorder="1"/>
    <xf numFmtId="0" fontId="6" fillId="10" borderId="1" xfId="1" applyFont="1" applyFill="1" applyBorder="1" applyAlignment="1">
      <alignment horizontal="left"/>
    </xf>
    <xf numFmtId="0" fontId="5" fillId="10" borderId="1" xfId="1" applyFill="1" applyBorder="1"/>
    <xf numFmtId="0" fontId="5" fillId="10" borderId="1" xfId="1" applyFill="1" applyBorder="1" applyAlignment="1">
      <alignment horizontal="right"/>
    </xf>
    <xf numFmtId="0" fontId="5" fillId="10" borderId="1" xfId="1" applyFill="1" applyBorder="1" applyAlignment="1">
      <alignment horizontal="left" vertical="center"/>
    </xf>
    <xf numFmtId="0" fontId="5" fillId="10" borderId="1" xfId="1" applyFill="1" applyBorder="1" applyAlignment="1">
      <alignment horizontal="center"/>
    </xf>
    <xf numFmtId="0" fontId="5" fillId="10" borderId="1" xfId="1" applyFill="1" applyBorder="1" applyAlignment="1">
      <alignment horizontal="center" vertical="center"/>
    </xf>
    <xf numFmtId="0" fontId="15" fillId="0" borderId="10" xfId="4" applyBorder="1" applyAlignment="1">
      <alignment horizontal="center" vertical="center" shrinkToFit="1"/>
    </xf>
    <xf numFmtId="0" fontId="0" fillId="0" borderId="10" xfId="0" applyBorder="1" applyAlignment="1">
      <alignment vertical="center" wrapText="1"/>
    </xf>
    <xf numFmtId="0" fontId="0" fillId="0" borderId="0" xfId="0" quotePrefix="1"/>
    <xf numFmtId="0" fontId="0" fillId="7" borderId="8" xfId="0" applyFill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12" fillId="0" borderId="1" xfId="1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15" fillId="0" borderId="10" xfId="4" applyBorder="1" applyAlignment="1">
      <alignment horizontal="center" vertical="center" textRotation="90"/>
    </xf>
    <xf numFmtId="0" fontId="15" fillId="0" borderId="9" xfId="4" applyBorder="1" applyAlignment="1">
      <alignment horizontal="center" vertical="center" textRotation="90"/>
    </xf>
    <xf numFmtId="0" fontId="15" fillId="0" borderId="8" xfId="4" applyBorder="1" applyAlignment="1">
      <alignment horizontal="center" vertical="center" textRotation="90"/>
    </xf>
    <xf numFmtId="0" fontId="15" fillId="0" borderId="1" xfId="4" applyBorder="1" applyAlignment="1">
      <alignment horizontal="center"/>
    </xf>
    <xf numFmtId="0" fontId="16" fillId="0" borderId="38" xfId="4" applyFont="1" applyBorder="1" applyAlignment="1">
      <alignment horizontal="center" vertical="center"/>
    </xf>
    <xf numFmtId="0" fontId="16" fillId="0" borderId="31" xfId="4" applyFont="1" applyBorder="1" applyAlignment="1">
      <alignment horizontal="center" vertical="center"/>
    </xf>
    <xf numFmtId="0" fontId="15" fillId="0" borderId="5" xfId="4" applyBorder="1" applyAlignment="1">
      <alignment horizontal="center"/>
    </xf>
    <xf numFmtId="0" fontId="15" fillId="0" borderId="1" xfId="4" applyBorder="1" applyAlignment="1">
      <alignment horizontal="center" vertical="center" shrinkToFit="1"/>
    </xf>
    <xf numFmtId="0" fontId="16" fillId="0" borderId="69" xfId="4" applyFont="1" applyBorder="1" applyAlignment="1">
      <alignment horizontal="center" vertical="center"/>
    </xf>
    <xf numFmtId="0" fontId="16" fillId="0" borderId="34" xfId="4" applyFont="1" applyBorder="1" applyAlignment="1">
      <alignment horizontal="center" vertical="center"/>
    </xf>
    <xf numFmtId="0" fontId="16" fillId="0" borderId="33" xfId="4" applyFont="1" applyBorder="1" applyAlignment="1">
      <alignment horizontal="center" vertical="center"/>
    </xf>
    <xf numFmtId="0" fontId="15" fillId="0" borderId="47" xfId="4" applyBorder="1" applyAlignment="1">
      <alignment horizontal="center"/>
    </xf>
    <xf numFmtId="0" fontId="15" fillId="0" borderId="65" xfId="4" applyBorder="1" applyAlignment="1">
      <alignment horizontal="center"/>
    </xf>
    <xf numFmtId="0" fontId="15" fillId="0" borderId="66" xfId="4" applyBorder="1" applyAlignment="1">
      <alignment horizontal="center"/>
    </xf>
    <xf numFmtId="0" fontId="15" fillId="0" borderId="7" xfId="4" applyBorder="1" applyAlignment="1">
      <alignment horizontal="center"/>
    </xf>
    <xf numFmtId="0" fontId="15" fillId="0" borderId="24" xfId="4" applyBorder="1" applyAlignment="1">
      <alignment horizontal="center"/>
    </xf>
    <xf numFmtId="0" fontId="16" fillId="0" borderId="57" xfId="4" applyFont="1" applyBorder="1" applyAlignment="1">
      <alignment horizontal="center" vertical="center"/>
    </xf>
    <xf numFmtId="0" fontId="16" fillId="0" borderId="53" xfId="4" applyFont="1" applyBorder="1" applyAlignment="1">
      <alignment horizontal="center" vertical="center"/>
    </xf>
    <xf numFmtId="0" fontId="15" fillId="0" borderId="8" xfId="4" applyBorder="1" applyAlignment="1">
      <alignment horizontal="center" vertical="center" shrinkToFit="1"/>
    </xf>
    <xf numFmtId="0" fontId="16" fillId="0" borderId="60" xfId="4" applyFont="1" applyBorder="1" applyAlignment="1">
      <alignment horizontal="center" vertical="center"/>
    </xf>
    <xf numFmtId="0" fontId="16" fillId="0" borderId="59" xfId="4" applyFont="1" applyBorder="1" applyAlignment="1">
      <alignment horizontal="center" vertical="center"/>
    </xf>
    <xf numFmtId="0" fontId="16" fillId="0" borderId="58" xfId="4" applyFont="1" applyBorder="1" applyAlignment="1">
      <alignment horizontal="center" vertical="center"/>
    </xf>
    <xf numFmtId="0" fontId="16" fillId="0" borderId="62" xfId="4" applyFont="1" applyBorder="1" applyAlignment="1">
      <alignment horizontal="center" vertical="center"/>
    </xf>
    <xf numFmtId="0" fontId="16" fillId="0" borderId="61" xfId="4" applyFont="1" applyBorder="1" applyAlignment="1">
      <alignment horizontal="center" vertical="center"/>
    </xf>
    <xf numFmtId="0" fontId="15" fillId="7" borderId="5" xfId="4" applyFill="1" applyBorder="1" applyAlignment="1">
      <alignment horizontal="center"/>
    </xf>
    <xf numFmtId="0" fontId="15" fillId="7" borderId="7" xfId="4" applyFill="1" applyBorder="1" applyAlignment="1">
      <alignment horizontal="center"/>
    </xf>
    <xf numFmtId="0" fontId="15" fillId="7" borderId="24" xfId="4" applyFill="1" applyBorder="1" applyAlignment="1">
      <alignment horizontal="center"/>
    </xf>
    <xf numFmtId="0" fontId="16" fillId="0" borderId="63" xfId="4" applyFont="1" applyBorder="1" applyAlignment="1">
      <alignment horizontal="center" vertical="center"/>
    </xf>
    <xf numFmtId="0" fontId="16" fillId="0" borderId="56" xfId="4" applyFont="1" applyBorder="1" applyAlignment="1">
      <alignment horizontal="center" vertical="center"/>
    </xf>
    <xf numFmtId="0" fontId="16" fillId="0" borderId="70" xfId="4" applyFont="1" applyBorder="1" applyAlignment="1">
      <alignment horizontal="center" vertical="center"/>
    </xf>
    <xf numFmtId="0" fontId="16" fillId="0" borderId="71" xfId="4" applyFont="1" applyBorder="1" applyAlignment="1">
      <alignment horizontal="center" vertical="center"/>
    </xf>
    <xf numFmtId="0" fontId="15" fillId="8" borderId="1" xfId="4" applyFill="1" applyBorder="1" applyAlignment="1">
      <alignment horizontal="center"/>
    </xf>
    <xf numFmtId="0" fontId="15" fillId="8" borderId="5" xfId="4" applyFill="1" applyBorder="1" applyAlignment="1">
      <alignment horizontal="center"/>
    </xf>
    <xf numFmtId="0" fontId="15" fillId="0" borderId="25" xfId="4" applyBorder="1" applyAlignment="1">
      <alignment horizontal="center"/>
    </xf>
    <xf numFmtId="0" fontId="15" fillId="7" borderId="25" xfId="4" applyFill="1" applyBorder="1" applyAlignment="1">
      <alignment horizontal="center"/>
    </xf>
    <xf numFmtId="0" fontId="15" fillId="7" borderId="67" xfId="4" applyFill="1" applyBorder="1" applyAlignment="1">
      <alignment horizontal="center"/>
    </xf>
    <xf numFmtId="0" fontId="15" fillId="7" borderId="17" xfId="4" applyFill="1" applyBorder="1" applyAlignment="1">
      <alignment horizontal="center"/>
    </xf>
    <xf numFmtId="0" fontId="15" fillId="7" borderId="68" xfId="4" applyFill="1" applyBorder="1" applyAlignment="1">
      <alignment horizontal="center"/>
    </xf>
    <xf numFmtId="0" fontId="16" fillId="0" borderId="42" xfId="4" applyFont="1" applyBorder="1" applyAlignment="1">
      <alignment horizontal="center" vertical="center"/>
    </xf>
    <xf numFmtId="0" fontId="16" fillId="0" borderId="41" xfId="4" applyFont="1" applyBorder="1" applyAlignment="1">
      <alignment horizontal="center" vertical="center"/>
    </xf>
    <xf numFmtId="0" fontId="16" fillId="0" borderId="40" xfId="4" applyFont="1" applyBorder="1" applyAlignment="1">
      <alignment horizontal="center" vertical="center"/>
    </xf>
    <xf numFmtId="0" fontId="16" fillId="0" borderId="35" xfId="4" applyFont="1" applyBorder="1" applyAlignment="1">
      <alignment horizontal="center" vertical="center"/>
    </xf>
    <xf numFmtId="0" fontId="15" fillId="7" borderId="16" xfId="4" applyFill="1" applyBorder="1" applyAlignment="1">
      <alignment horizontal="center"/>
    </xf>
    <xf numFmtId="0" fontId="15" fillId="0" borderId="64" xfId="4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4" applyFont="1" applyBorder="1" applyAlignment="1">
      <alignment horizontal="center" vertical="center"/>
    </xf>
  </cellXfs>
  <cellStyles count="6">
    <cellStyle name="Normal_10x36 240" xfId="3" xr:uid="{315668CC-E564-473B-89FC-7E65FA173C4C}"/>
    <cellStyle name="ハイパーリンク" xfId="2" builtinId="8"/>
    <cellStyle name="ハイパーリンク 2" xfId="5" xr:uid="{5A3D5E96-C911-47B3-8D90-E0F54434878B}"/>
    <cellStyle name="標準" xfId="0" builtinId="0"/>
    <cellStyle name="標準 2" xfId="1" xr:uid="{FDFBFD7D-E74A-411A-B334-7F650E87EE8A}"/>
    <cellStyle name="標準 3" xfId="4" xr:uid="{30EB240A-E393-45D7-97FB-A58064D2C0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26" Type="http://schemas.openxmlformats.org/officeDocument/2006/relationships/image" Target="../media/image48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5" Type="http://schemas.openxmlformats.org/officeDocument/2006/relationships/image" Target="../media/image47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29" Type="http://schemas.openxmlformats.org/officeDocument/2006/relationships/image" Target="../media/image51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24" Type="http://schemas.openxmlformats.org/officeDocument/2006/relationships/image" Target="../media/image46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23" Type="http://schemas.openxmlformats.org/officeDocument/2006/relationships/image" Target="../media/image45.png"/><Relationship Id="rId28" Type="http://schemas.openxmlformats.org/officeDocument/2006/relationships/image" Target="../media/image50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Relationship Id="rId22" Type="http://schemas.openxmlformats.org/officeDocument/2006/relationships/image" Target="../media/image44.png"/><Relationship Id="rId27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114300</xdr:rowOff>
    </xdr:from>
    <xdr:to>
      <xdr:col>23</xdr:col>
      <xdr:colOff>29260</xdr:colOff>
      <xdr:row>32</xdr:row>
      <xdr:rowOff>29334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685800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55371</xdr:colOff>
      <xdr:row>66</xdr:row>
      <xdr:rowOff>0</xdr:rowOff>
    </xdr:from>
    <xdr:ext cx="12746229" cy="4667901"/>
    <xdr:pic>
      <xdr:nvPicPr>
        <xdr:cNvPr id="2" name="/xl/media/image25.png">
          <a:extLst>
            <a:ext uri="{FF2B5EF4-FFF2-40B4-BE49-F238E27FC236}">
              <a16:creationId xmlns:a16="http://schemas.microsoft.com/office/drawing/2014/main" id="{BAB88DFA-2FBC-4776-AD78-BC5025AC4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971" y="12573000"/>
          <a:ext cx="12746229" cy="466790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94</xdr:row>
      <xdr:rowOff>0</xdr:rowOff>
    </xdr:from>
    <xdr:ext cx="8402223" cy="2191056"/>
    <xdr:pic>
      <xdr:nvPicPr>
        <xdr:cNvPr id="3" name="/xl/media/image26.png">
          <a:extLst>
            <a:ext uri="{FF2B5EF4-FFF2-40B4-BE49-F238E27FC236}">
              <a16:creationId xmlns:a16="http://schemas.microsoft.com/office/drawing/2014/main" id="{61EE885F-59AB-4EFD-9D5C-0553A4BCA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7907000"/>
          <a:ext cx="8402223" cy="219105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108</xdr:row>
      <xdr:rowOff>0</xdr:rowOff>
    </xdr:from>
    <xdr:ext cx="6495238" cy="5161905"/>
    <xdr:pic>
      <xdr:nvPicPr>
        <xdr:cNvPr id="4" name="/xl/media/image27.png">
          <a:extLst>
            <a:ext uri="{FF2B5EF4-FFF2-40B4-BE49-F238E27FC236}">
              <a16:creationId xmlns:a16="http://schemas.microsoft.com/office/drawing/2014/main" id="{9FA76681-4074-420A-9F8E-E25652D2F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05740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137</xdr:row>
      <xdr:rowOff>0</xdr:rowOff>
    </xdr:from>
    <xdr:ext cx="6495238" cy="5161905"/>
    <xdr:pic>
      <xdr:nvPicPr>
        <xdr:cNvPr id="5" name="/xl/media/image28.png">
          <a:extLst>
            <a:ext uri="{FF2B5EF4-FFF2-40B4-BE49-F238E27FC236}">
              <a16:creationId xmlns:a16="http://schemas.microsoft.com/office/drawing/2014/main" id="{F894F157-A577-4070-8FDB-8513B8F3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6098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165</xdr:row>
      <xdr:rowOff>0</xdr:rowOff>
    </xdr:from>
    <xdr:ext cx="6495238" cy="5161905"/>
    <xdr:pic>
      <xdr:nvPicPr>
        <xdr:cNvPr id="6" name="/xl/media/image29.png">
          <a:extLst>
            <a:ext uri="{FF2B5EF4-FFF2-40B4-BE49-F238E27FC236}">
              <a16:creationId xmlns:a16="http://schemas.microsoft.com/office/drawing/2014/main" id="{A86363CB-7211-478D-A0A7-6067FD834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143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193</xdr:row>
      <xdr:rowOff>0</xdr:rowOff>
    </xdr:from>
    <xdr:ext cx="6495238" cy="5161905"/>
    <xdr:pic>
      <xdr:nvPicPr>
        <xdr:cNvPr id="7" name="/xl/media/image30.png">
          <a:extLst>
            <a:ext uri="{FF2B5EF4-FFF2-40B4-BE49-F238E27FC236}">
              <a16:creationId xmlns:a16="http://schemas.microsoft.com/office/drawing/2014/main" id="{50B03625-68E4-4653-A6CA-EAFDC998A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36766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221</xdr:row>
      <xdr:rowOff>0</xdr:rowOff>
    </xdr:from>
    <xdr:ext cx="6495238" cy="5171429"/>
    <xdr:pic>
      <xdr:nvPicPr>
        <xdr:cNvPr id="8" name="/xl/media/image31.png">
          <a:extLst>
            <a:ext uri="{FF2B5EF4-FFF2-40B4-BE49-F238E27FC236}">
              <a16:creationId xmlns:a16="http://schemas.microsoft.com/office/drawing/2014/main" id="{C9CE55E8-2F21-4775-A8A2-BB9A32809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42100500"/>
          <a:ext cx="6495238" cy="5171429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249</xdr:row>
      <xdr:rowOff>0</xdr:rowOff>
    </xdr:from>
    <xdr:ext cx="6495238" cy="5171429"/>
    <xdr:pic>
      <xdr:nvPicPr>
        <xdr:cNvPr id="9" name="/xl/media/image32.png">
          <a:extLst>
            <a:ext uri="{FF2B5EF4-FFF2-40B4-BE49-F238E27FC236}">
              <a16:creationId xmlns:a16="http://schemas.microsoft.com/office/drawing/2014/main" id="{30A2961F-8566-47F0-B940-BE9E3CAF0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7434500"/>
          <a:ext cx="6495238" cy="5171429"/>
        </a:xfrm>
        <a:prstGeom prst="rect">
          <a:avLst/>
        </a:prstGeom>
      </xdr:spPr>
    </xdr:pic>
    <xdr:clientData/>
  </xdr:oneCellAnchor>
  <xdr:oneCellAnchor>
    <xdr:from>
      <xdr:col>0</xdr:col>
      <xdr:colOff>582131</xdr:colOff>
      <xdr:row>5</xdr:row>
      <xdr:rowOff>0</xdr:rowOff>
    </xdr:from>
    <xdr:ext cx="8847619" cy="8095238"/>
    <xdr:pic>
      <xdr:nvPicPr>
        <xdr:cNvPr id="10" name="/xl/media/image33.png">
          <a:extLst>
            <a:ext uri="{FF2B5EF4-FFF2-40B4-BE49-F238E27FC236}">
              <a16:creationId xmlns:a16="http://schemas.microsoft.com/office/drawing/2014/main" id="{147CCA08-8150-477A-8763-065C4A0EB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2131" y="952500"/>
          <a:ext cx="8847619" cy="80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277</xdr:row>
      <xdr:rowOff>0</xdr:rowOff>
    </xdr:from>
    <xdr:ext cx="4780952" cy="1257143"/>
    <xdr:pic>
      <xdr:nvPicPr>
        <xdr:cNvPr id="11" name="/xl/media/image34.png">
          <a:extLst>
            <a:ext uri="{FF2B5EF4-FFF2-40B4-BE49-F238E27FC236}">
              <a16:creationId xmlns:a16="http://schemas.microsoft.com/office/drawing/2014/main" id="{3E8B0C44-4B2D-4BAF-9901-3B4F1D03F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2768500"/>
          <a:ext cx="4780952" cy="1257143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285</xdr:row>
      <xdr:rowOff>0</xdr:rowOff>
    </xdr:from>
    <xdr:ext cx="6495238" cy="5161905"/>
    <xdr:pic>
      <xdr:nvPicPr>
        <xdr:cNvPr id="12" name="/xl/media/image35.png">
          <a:extLst>
            <a:ext uri="{FF2B5EF4-FFF2-40B4-BE49-F238E27FC236}">
              <a16:creationId xmlns:a16="http://schemas.microsoft.com/office/drawing/2014/main" id="{0FF21BE4-5747-4EA3-ACA3-4F8491F4C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285</xdr:row>
      <xdr:rowOff>0</xdr:rowOff>
    </xdr:from>
    <xdr:ext cx="6495238" cy="5161905"/>
    <xdr:pic>
      <xdr:nvPicPr>
        <xdr:cNvPr id="13" name="/xl/media/image36.png">
          <a:extLst>
            <a:ext uri="{FF2B5EF4-FFF2-40B4-BE49-F238E27FC236}">
              <a16:creationId xmlns:a16="http://schemas.microsoft.com/office/drawing/2014/main" id="{B98EFAC7-7E41-43F6-80C7-0A5F8C52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313</xdr:row>
      <xdr:rowOff>0</xdr:rowOff>
    </xdr:from>
    <xdr:ext cx="4752381" cy="3685714"/>
    <xdr:pic>
      <xdr:nvPicPr>
        <xdr:cNvPr id="14" name="/xl/media/image37.png">
          <a:extLst>
            <a:ext uri="{FF2B5EF4-FFF2-40B4-BE49-F238E27FC236}">
              <a16:creationId xmlns:a16="http://schemas.microsoft.com/office/drawing/2014/main" id="{FA5829E5-9C3C-48F8-99CD-11A37C4ED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596265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333</xdr:row>
      <xdr:rowOff>0</xdr:rowOff>
    </xdr:from>
    <xdr:ext cx="4695238" cy="2209524"/>
    <xdr:pic>
      <xdr:nvPicPr>
        <xdr:cNvPr id="15" name="/xl/media/image38.png">
          <a:extLst>
            <a:ext uri="{FF2B5EF4-FFF2-40B4-BE49-F238E27FC236}">
              <a16:creationId xmlns:a16="http://schemas.microsoft.com/office/drawing/2014/main" id="{C4112FF1-614C-48FF-ACBA-AB365F22B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634365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346</xdr:row>
      <xdr:rowOff>0</xdr:rowOff>
    </xdr:from>
    <xdr:ext cx="4752381" cy="3685714"/>
    <xdr:pic>
      <xdr:nvPicPr>
        <xdr:cNvPr id="16" name="/xl/media/image39.png">
          <a:extLst>
            <a:ext uri="{FF2B5EF4-FFF2-40B4-BE49-F238E27FC236}">
              <a16:creationId xmlns:a16="http://schemas.microsoft.com/office/drawing/2014/main" id="{4FEF81C3-C60B-4E61-86BD-E1F149691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6591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366</xdr:row>
      <xdr:rowOff>0</xdr:rowOff>
    </xdr:from>
    <xdr:ext cx="4752381" cy="3685714"/>
    <xdr:pic>
      <xdr:nvPicPr>
        <xdr:cNvPr id="17" name="/xl/media/image40.png">
          <a:extLst>
            <a:ext uri="{FF2B5EF4-FFF2-40B4-BE49-F238E27FC236}">
              <a16:creationId xmlns:a16="http://schemas.microsoft.com/office/drawing/2014/main" id="{C7FA81BE-CA43-4230-B7A8-21032175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315200" y="6972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386</xdr:row>
      <xdr:rowOff>0</xdr:rowOff>
    </xdr:from>
    <xdr:ext cx="4695238" cy="2209524"/>
    <xdr:pic>
      <xdr:nvPicPr>
        <xdr:cNvPr id="18" name="/xl/media/image41.png">
          <a:extLst>
            <a:ext uri="{FF2B5EF4-FFF2-40B4-BE49-F238E27FC236}">
              <a16:creationId xmlns:a16="http://schemas.microsoft.com/office/drawing/2014/main" id="{7F8F7558-E9D2-444A-B2F3-36AFD9240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15200" y="735330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398</xdr:row>
      <xdr:rowOff>0</xdr:rowOff>
    </xdr:from>
    <xdr:ext cx="4752381" cy="3685714"/>
    <xdr:pic>
      <xdr:nvPicPr>
        <xdr:cNvPr id="19" name="/xl/media/image42.png">
          <a:extLst>
            <a:ext uri="{FF2B5EF4-FFF2-40B4-BE49-F238E27FC236}">
              <a16:creationId xmlns:a16="http://schemas.microsoft.com/office/drawing/2014/main" id="{65A2F8FB-200F-4DDD-AA3C-44BAB274A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7581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418</xdr:row>
      <xdr:rowOff>0</xdr:rowOff>
    </xdr:from>
    <xdr:ext cx="4752381" cy="3685714"/>
    <xdr:pic>
      <xdr:nvPicPr>
        <xdr:cNvPr id="20" name="/xl/media/image43.png">
          <a:extLst>
            <a:ext uri="{FF2B5EF4-FFF2-40B4-BE49-F238E27FC236}">
              <a16:creationId xmlns:a16="http://schemas.microsoft.com/office/drawing/2014/main" id="{8A4F60FD-4362-469C-8311-80094B6696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7962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438</xdr:row>
      <xdr:rowOff>0</xdr:rowOff>
    </xdr:from>
    <xdr:ext cx="4752381" cy="3685714"/>
    <xdr:pic>
      <xdr:nvPicPr>
        <xdr:cNvPr id="21" name="/xl/media/image44.png">
          <a:extLst>
            <a:ext uri="{FF2B5EF4-FFF2-40B4-BE49-F238E27FC236}">
              <a16:creationId xmlns:a16="http://schemas.microsoft.com/office/drawing/2014/main" id="{A940E8E2-4F79-47CE-958E-25D09DCD7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8343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458</xdr:row>
      <xdr:rowOff>0</xdr:rowOff>
    </xdr:from>
    <xdr:ext cx="4752381" cy="3685714"/>
    <xdr:pic>
      <xdr:nvPicPr>
        <xdr:cNvPr id="22" name="/xl/media/image45.png">
          <a:extLst>
            <a:ext uri="{FF2B5EF4-FFF2-40B4-BE49-F238E27FC236}">
              <a16:creationId xmlns:a16="http://schemas.microsoft.com/office/drawing/2014/main" id="{24613905-F9B1-4D87-845A-13FF8F9C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315200" y="87249000"/>
          <a:ext cx="4752381" cy="3685714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481</xdr:row>
      <xdr:rowOff>0</xdr:rowOff>
    </xdr:from>
    <xdr:ext cx="4780952" cy="1104762"/>
    <xdr:pic>
      <xdr:nvPicPr>
        <xdr:cNvPr id="23" name="/xl/media/image46.png">
          <a:extLst>
            <a:ext uri="{FF2B5EF4-FFF2-40B4-BE49-F238E27FC236}">
              <a16:creationId xmlns:a16="http://schemas.microsoft.com/office/drawing/2014/main" id="{31B28117-E874-48CC-848B-5BFD0A299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91630500"/>
          <a:ext cx="4780952" cy="1104762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488</xdr:row>
      <xdr:rowOff>0</xdr:rowOff>
    </xdr:from>
    <xdr:ext cx="3847619" cy="1238095"/>
    <xdr:pic>
      <xdr:nvPicPr>
        <xdr:cNvPr id="24" name="/xl/media/image47.png">
          <a:extLst>
            <a:ext uri="{FF2B5EF4-FFF2-40B4-BE49-F238E27FC236}">
              <a16:creationId xmlns:a16="http://schemas.microsoft.com/office/drawing/2014/main" id="{E7924904-D081-4E6C-9E6F-DAA6EC8E9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92964000"/>
          <a:ext cx="3847619" cy="123809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496</xdr:row>
      <xdr:rowOff>0</xdr:rowOff>
    </xdr:from>
    <xdr:ext cx="12209524" cy="8533333"/>
    <xdr:pic>
      <xdr:nvPicPr>
        <xdr:cNvPr id="25" name="/xl/media/image48.png">
          <a:extLst>
            <a:ext uri="{FF2B5EF4-FFF2-40B4-BE49-F238E27FC236}">
              <a16:creationId xmlns:a16="http://schemas.microsoft.com/office/drawing/2014/main" id="{83CFE753-533D-4906-A75C-FEC205228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94488000"/>
          <a:ext cx="12209524" cy="853333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542</xdr:row>
      <xdr:rowOff>0</xdr:rowOff>
    </xdr:from>
    <xdr:ext cx="12155596" cy="6601746"/>
    <xdr:pic>
      <xdr:nvPicPr>
        <xdr:cNvPr id="26" name="/xl/media/image49.png">
          <a:extLst>
            <a:ext uri="{FF2B5EF4-FFF2-40B4-BE49-F238E27FC236}">
              <a16:creationId xmlns:a16="http://schemas.microsoft.com/office/drawing/2014/main" id="{3A29A9E7-B323-4811-812C-8A2DD9B68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03251000"/>
          <a:ext cx="12155596" cy="660174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578</xdr:row>
      <xdr:rowOff>0</xdr:rowOff>
    </xdr:from>
    <xdr:ext cx="7611537" cy="5925377"/>
    <xdr:pic>
      <xdr:nvPicPr>
        <xdr:cNvPr id="27" name="/xl/media/image50.png">
          <a:extLst>
            <a:ext uri="{FF2B5EF4-FFF2-40B4-BE49-F238E27FC236}">
              <a16:creationId xmlns:a16="http://schemas.microsoft.com/office/drawing/2014/main" id="{66773E6F-DCA0-4CD6-ABD3-05D842AA42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10109000"/>
          <a:ext cx="7611537" cy="5925377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610</xdr:row>
      <xdr:rowOff>0</xdr:rowOff>
    </xdr:from>
    <xdr:ext cx="7621064" cy="5934903"/>
    <xdr:pic>
      <xdr:nvPicPr>
        <xdr:cNvPr id="28" name="/xl/media/image51.png">
          <a:extLst>
            <a:ext uri="{FF2B5EF4-FFF2-40B4-BE49-F238E27FC236}">
              <a16:creationId xmlns:a16="http://schemas.microsoft.com/office/drawing/2014/main" id="{836A1FB3-B6B4-4127-956D-C013DFF93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116205000"/>
          <a:ext cx="7621064" cy="593490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642</xdr:row>
      <xdr:rowOff>0</xdr:rowOff>
    </xdr:from>
    <xdr:ext cx="7638095" cy="5961905"/>
    <xdr:pic>
      <xdr:nvPicPr>
        <xdr:cNvPr id="29" name="/xl/media/image52.png">
          <a:extLst>
            <a:ext uri="{FF2B5EF4-FFF2-40B4-BE49-F238E27FC236}">
              <a16:creationId xmlns:a16="http://schemas.microsoft.com/office/drawing/2014/main" id="{45216AAB-15EB-41B9-9AA9-A1E0FE90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122301000"/>
          <a:ext cx="7638095" cy="59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674</xdr:row>
      <xdr:rowOff>0</xdr:rowOff>
    </xdr:from>
    <xdr:ext cx="7638095" cy="5961905"/>
    <xdr:pic>
      <xdr:nvPicPr>
        <xdr:cNvPr id="30" name="/xl/media/image53.png">
          <a:extLst>
            <a:ext uri="{FF2B5EF4-FFF2-40B4-BE49-F238E27FC236}">
              <a16:creationId xmlns:a16="http://schemas.microsoft.com/office/drawing/2014/main" id="{3360D9BC-2303-4B13-B2AE-4A79409C0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128397000"/>
          <a:ext cx="7638095" cy="5961905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38</xdr:row>
      <xdr:rowOff>0</xdr:rowOff>
    </xdr:from>
    <xdr:ext cx="4905375" cy="1333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0FB5EBC-DC70-423C-B80E-5576373D1493}"/>
            </a:ext>
          </a:extLst>
        </xdr:cNvPr>
        <xdr:cNvSpPr>
          <a:spLocks noGrp="1"/>
        </xdr:cNvSpPr>
      </xdr:nvSpPr>
      <xdr:spPr>
        <a:xfrm>
          <a:off x="390525" y="7515225"/>
          <a:ext cx="4905375" cy="1333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anchor="t">
          <a:spAutoFit/>
        </a:bodyPr>
        <a:lstStyle/>
        <a:p>
          <a:r>
            <a:rPr sz="1100"/>
            <a:t>All control frames are 6 bytes: CMD, D0, D1, D2, D3, CRC8.</a:t>
          </a:r>
          <a:endParaRPr/>
        </a:p>
        <a:p>
          <a:r>
            <a:rPr sz="1100"/>
            <a:t>CRC8 is calculated over CMD and D0-D3.</a:t>
          </a:r>
          <a:endParaRPr/>
        </a:p>
        <a:p>
          <a:endParaRPr/>
        </a:p>
        <a:p>
          <a:r>
            <a:rPr sz="1100"/>
            <a:t>JTAG frames are variable-length unless otherwise specified.</a:t>
          </a:r>
          <a:endParaRPr/>
        </a:p>
        <a:p>
          <a:r>
            <a:rPr sz="1100"/>
            <a:t>Bit Length and TCK Count are 32-bit little-endian values stored in D0-D3.</a:t>
          </a:r>
          <a:endParaRPr/>
        </a:p>
        <a:p>
          <a:r>
            <a:rPr sz="1100"/>
            <a:t>For SDR and SIR, the TX payload contains ceil(Bit Length / 8) bytes of TDI data.</a:t>
          </a:r>
          <a:endParaRPr/>
        </a:p>
        <a:p>
          <a:r>
            <a:rPr sz="1100"/>
            <a:t>Unsupported commands are not executed and set an error status.</a:t>
          </a:r>
          <a:endParaRPr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923925</xdr:colOff>
      <xdr:row>31</xdr:row>
      <xdr:rowOff>95250</xdr:rowOff>
    </xdr:from>
    <xdr:to>
      <xdr:col>5</xdr:col>
      <xdr:colOff>619125</xdr:colOff>
      <xdr:row>45</xdr:row>
      <xdr:rowOff>114300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582B4F4-9815-E85F-CDEC-BEEEEF959385}"/>
            </a:ext>
          </a:extLst>
        </xdr:cNvPr>
        <xdr:cNvSpPr txBox="1"/>
      </xdr:nvSpPr>
      <xdr:spPr>
        <a:xfrm>
          <a:off x="1752600" y="6191250"/>
          <a:ext cx="4953000" cy="2686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!Quartus Prime SVF converter 25.1</a:t>
          </a:r>
          <a:br>
            <a:rPr lang="en-GB" sz="1100"/>
          </a:br>
          <a:r>
            <a:rPr lang="ja-JP" altLang="en-US" sz="1100"/>
            <a:t>が読めるまで読み捨てる。見つからずにファイルの末端まできたらエラー。</a:t>
          </a:r>
          <a:endParaRPr lang="en-GB" altLang="ja-JP" sz="1100"/>
        </a:p>
        <a:p>
          <a:r>
            <a:rPr lang="ja-JP" altLang="en-US" sz="1100"/>
            <a:t>みつかってもバージョン違いならワーニングで進める。</a:t>
          </a:r>
          <a:endParaRPr lang="en-GB" altLang="ja-JP" sz="1100"/>
        </a:p>
        <a:p>
          <a:endParaRPr lang="en-GB" altLang="ja-JP" sz="1100"/>
        </a:p>
        <a:p>
          <a:r>
            <a:rPr lang="en-GB" altLang="ja-JP" sz="1100"/>
            <a:t>!CHECKING SILICON ID</a:t>
          </a:r>
          <a:br>
            <a:rPr lang="en-GB" altLang="ja-JP" sz="1100"/>
          </a:br>
          <a:r>
            <a:rPr lang="ja-JP" altLang="en-US" sz="1100"/>
            <a:t>が来るまで進める。</a:t>
          </a:r>
          <a:endParaRPr lang="en-GB" altLang="ja-JP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19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0" name="テキスト ボックス 129">
          <a:extLst>
            <a:ext uri="{FF2B5EF4-FFF2-40B4-BE49-F238E27FC236}">
              <a16:creationId xmlns:a16="http://schemas.microsoft.com/office/drawing/2014/main" id="{BEEBBD13-853F-41AE-8D2E-8A3738D43A45}"/>
            </a:ext>
          </a:extLst>
        </xdr:cNvPr>
        <xdr:cNvSpPr txBox="1"/>
      </xdr:nvSpPr>
      <xdr:spPr>
        <a:xfrm>
          <a:off x="4000500" y="3619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USB-UART</a:t>
          </a:r>
          <a:endParaRPr lang="en-GB" sz="1100" baseline="30000"/>
        </a:p>
      </xdr:txBody>
    </xdr:sp>
    <xdr:clientData/>
  </xdr:twoCellAnchor>
  <xdr:twoCellAnchor>
    <xdr:from>
      <xdr:col>24</xdr:col>
      <xdr:colOff>0</xdr:colOff>
      <xdr:row>13</xdr:row>
      <xdr:rowOff>0</xdr:rowOff>
    </xdr:from>
    <xdr:to>
      <xdr:col>24</xdr:col>
      <xdr:colOff>0</xdr:colOff>
      <xdr:row>21</xdr:row>
      <xdr:rowOff>0</xdr:rowOff>
    </xdr:to>
    <xdr:cxnSp macro="">
      <xdr:nvCxnSpPr>
        <xdr:cNvPr id="131" name="直線矢印コネクタ 130">
          <a:extLst>
            <a:ext uri="{FF2B5EF4-FFF2-40B4-BE49-F238E27FC236}">
              <a16:creationId xmlns:a16="http://schemas.microsoft.com/office/drawing/2014/main" id="{121FCA77-CB7E-4BE0-8469-B54DD61CDF6E}"/>
            </a:ext>
          </a:extLst>
        </xdr:cNvPr>
        <xdr:cNvCxnSpPr/>
      </xdr:nvCxnSpPr>
      <xdr:spPr>
        <a:xfrm flipV="1">
          <a:off x="5524500" y="2476500"/>
          <a:ext cx="0" cy="15240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184547</xdr:colOff>
      <xdr:row>22</xdr:row>
      <xdr:rowOff>0</xdr:rowOff>
    </xdr:from>
    <xdr:to>
      <xdr:col>18</xdr:col>
      <xdr:colOff>0</xdr:colOff>
      <xdr:row>22</xdr:row>
      <xdr:rowOff>5953</xdr:rowOff>
    </xdr:to>
    <xdr:cxnSp macro="">
      <xdr:nvCxnSpPr>
        <xdr:cNvPr id="133" name="直線矢印コネクタ 132">
          <a:extLst>
            <a:ext uri="{FF2B5EF4-FFF2-40B4-BE49-F238E27FC236}">
              <a16:creationId xmlns:a16="http://schemas.microsoft.com/office/drawing/2014/main" id="{77DBE3D7-EA3F-F320-02C6-70B16D8B9415}"/>
            </a:ext>
          </a:extLst>
        </xdr:cNvPr>
        <xdr:cNvCxnSpPr/>
      </xdr:nvCxnSpPr>
      <xdr:spPr>
        <a:xfrm flipV="1">
          <a:off x="3042047" y="4191000"/>
          <a:ext cx="958453" cy="5953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19</xdr:row>
      <xdr:rowOff>0</xdr:rowOff>
    </xdr:from>
    <xdr:to>
      <xdr:col>16</xdr:col>
      <xdr:colOff>0</xdr:colOff>
      <xdr:row>24</xdr:row>
      <xdr:rowOff>0</xdr:rowOff>
    </xdr:to>
    <xdr:sp macro="" textlink="">
      <xdr:nvSpPr>
        <xdr:cNvPr id="134" name="テキスト ボックス 133">
          <a:extLst>
            <a:ext uri="{FF2B5EF4-FFF2-40B4-BE49-F238E27FC236}">
              <a16:creationId xmlns:a16="http://schemas.microsoft.com/office/drawing/2014/main" id="{6D3C0345-9D52-E837-C1A3-7279387BB5EB}"/>
            </a:ext>
          </a:extLst>
        </xdr:cNvPr>
        <xdr:cNvSpPr txBox="1"/>
      </xdr:nvSpPr>
      <xdr:spPr>
        <a:xfrm>
          <a:off x="2286000" y="3619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PC</a:t>
          </a:r>
          <a:endParaRPr lang="en-GB" sz="1100" baseline="30000"/>
        </a:p>
      </xdr:txBody>
    </xdr:sp>
    <xdr:clientData/>
  </xdr:twoCellAnchor>
  <xdr:twoCellAnchor>
    <xdr:from>
      <xdr:col>22</xdr:col>
      <xdr:colOff>0</xdr:colOff>
      <xdr:row>21</xdr:row>
      <xdr:rowOff>0</xdr:rowOff>
    </xdr:from>
    <xdr:to>
      <xdr:col>28</xdr:col>
      <xdr:colOff>0</xdr:colOff>
      <xdr:row>21</xdr:row>
      <xdr:rowOff>0</xdr:rowOff>
    </xdr:to>
    <xdr:cxnSp macro="">
      <xdr:nvCxnSpPr>
        <xdr:cNvPr id="136" name="直線矢印コネクタ 135">
          <a:extLst>
            <a:ext uri="{FF2B5EF4-FFF2-40B4-BE49-F238E27FC236}">
              <a16:creationId xmlns:a16="http://schemas.microsoft.com/office/drawing/2014/main" id="{DBFCBB62-3922-61EC-E3E6-B715CED46BB8}"/>
            </a:ext>
          </a:extLst>
        </xdr:cNvPr>
        <xdr:cNvCxnSpPr/>
      </xdr:nvCxnSpPr>
      <xdr:spPr>
        <a:xfrm>
          <a:off x="4762500" y="4000500"/>
          <a:ext cx="2095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20</xdr:row>
      <xdr:rowOff>0</xdr:rowOff>
    </xdr:from>
    <xdr:to>
      <xdr:col>22</xdr:col>
      <xdr:colOff>0</xdr:colOff>
      <xdr:row>22</xdr:row>
      <xdr:rowOff>0</xdr:rowOff>
    </xdr:to>
    <xdr:sp macro="" textlink="">
      <xdr:nvSpPr>
        <xdr:cNvPr id="138" name="テキスト ボックス 137">
          <a:extLst>
            <a:ext uri="{FF2B5EF4-FFF2-40B4-BE49-F238E27FC236}">
              <a16:creationId xmlns:a16="http://schemas.microsoft.com/office/drawing/2014/main" id="{89A400C0-5F2B-CFB9-4518-53D19A02F36F}"/>
            </a:ext>
          </a:extLst>
        </xdr:cNvPr>
        <xdr:cNvSpPr txBox="1"/>
      </xdr:nvSpPr>
      <xdr:spPr>
        <a:xfrm>
          <a:off x="4572000" y="3810000"/>
          <a:ext cx="190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</a:t>
          </a:r>
        </a:p>
      </xdr:txBody>
    </xdr:sp>
    <xdr:clientData/>
  </xdr:twoCellAnchor>
  <xdr:twoCellAnchor>
    <xdr:from>
      <xdr:col>22</xdr:col>
      <xdr:colOff>0</xdr:colOff>
      <xdr:row>23</xdr:row>
      <xdr:rowOff>0</xdr:rowOff>
    </xdr:from>
    <xdr:to>
      <xdr:col>28</xdr:col>
      <xdr:colOff>0</xdr:colOff>
      <xdr:row>23</xdr:row>
      <xdr:rowOff>0</xdr:rowOff>
    </xdr:to>
    <xdr:cxnSp macro="">
      <xdr:nvCxnSpPr>
        <xdr:cNvPr id="139" name="直線矢印コネクタ 138">
          <a:extLst>
            <a:ext uri="{FF2B5EF4-FFF2-40B4-BE49-F238E27FC236}">
              <a16:creationId xmlns:a16="http://schemas.microsoft.com/office/drawing/2014/main" id="{93D701ED-EB74-4806-FBC0-BAFB91FC1436}"/>
            </a:ext>
          </a:extLst>
        </xdr:cNvPr>
        <xdr:cNvCxnSpPr/>
      </xdr:nvCxnSpPr>
      <xdr:spPr>
        <a:xfrm flipH="1">
          <a:off x="4762500" y="4381500"/>
          <a:ext cx="2095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22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40" name="テキスト ボックス 139">
          <a:extLst>
            <a:ext uri="{FF2B5EF4-FFF2-40B4-BE49-F238E27FC236}">
              <a16:creationId xmlns:a16="http://schemas.microsoft.com/office/drawing/2014/main" id="{34E8E89F-B4D4-67AE-FE3F-256230BA6388}"/>
            </a:ext>
          </a:extLst>
        </xdr:cNvPr>
        <xdr:cNvSpPr txBox="1"/>
      </xdr:nvSpPr>
      <xdr:spPr>
        <a:xfrm>
          <a:off x="4572000" y="4191000"/>
          <a:ext cx="190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RX</a:t>
          </a:r>
        </a:p>
      </xdr:txBody>
    </xdr:sp>
    <xdr:clientData/>
  </xdr:twoCellAnchor>
  <xdr:twoCellAnchor>
    <xdr:from>
      <xdr:col>28</xdr:col>
      <xdr:colOff>0</xdr:colOff>
      <xdr:row>19</xdr:row>
      <xdr:rowOff>0</xdr:rowOff>
    </xdr:from>
    <xdr:to>
      <xdr:col>32</xdr:col>
      <xdr:colOff>0</xdr:colOff>
      <xdr:row>24</xdr:row>
      <xdr:rowOff>0</xdr:rowOff>
    </xdr:to>
    <xdr:sp macro="" textlink="">
      <xdr:nvSpPr>
        <xdr:cNvPr id="141" name="テキスト ボックス 140">
          <a:extLst>
            <a:ext uri="{FF2B5EF4-FFF2-40B4-BE49-F238E27FC236}">
              <a16:creationId xmlns:a16="http://schemas.microsoft.com/office/drawing/2014/main" id="{300EB7AF-78BA-3E8F-9CBF-AD3A6EC9F869}"/>
            </a:ext>
          </a:extLst>
        </xdr:cNvPr>
        <xdr:cNvSpPr txBox="1"/>
      </xdr:nvSpPr>
      <xdr:spPr>
        <a:xfrm>
          <a:off x="6858000" y="3619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MCU</a:t>
          </a:r>
          <a:endParaRPr lang="en-GB" sz="1100" baseline="30000"/>
        </a:p>
      </xdr:txBody>
    </xdr:sp>
    <xdr:clientData/>
  </xdr:twoCellAnchor>
  <xdr:twoCellAnchor>
    <xdr:from>
      <xdr:col>28</xdr:col>
      <xdr:colOff>0</xdr:colOff>
      <xdr:row>20</xdr:row>
      <xdr:rowOff>0</xdr:rowOff>
    </xdr:from>
    <xdr:to>
      <xdr:col>29</xdr:col>
      <xdr:colOff>0</xdr:colOff>
      <xdr:row>22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5D3CDDC0-B964-035C-E0DE-FBDE0A538346}"/>
            </a:ext>
          </a:extLst>
        </xdr:cNvPr>
        <xdr:cNvSpPr txBox="1"/>
      </xdr:nvSpPr>
      <xdr:spPr>
        <a:xfrm>
          <a:off x="6858000" y="3810000"/>
          <a:ext cx="190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RX</a:t>
          </a:r>
        </a:p>
      </xdr:txBody>
    </xdr:sp>
    <xdr:clientData/>
  </xdr:twoCellAnchor>
  <xdr:twoCellAnchor>
    <xdr:from>
      <xdr:col>28</xdr:col>
      <xdr:colOff>0</xdr:colOff>
      <xdr:row>22</xdr:row>
      <xdr:rowOff>0</xdr:rowOff>
    </xdr:from>
    <xdr:to>
      <xdr:col>32</xdr:col>
      <xdr:colOff>0</xdr:colOff>
      <xdr:row>24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A1B1517A-68FB-BE29-F022-B5E054094D43}"/>
            </a:ext>
          </a:extLst>
        </xdr:cNvPr>
        <xdr:cNvSpPr txBox="1"/>
      </xdr:nvSpPr>
      <xdr:spPr>
        <a:xfrm>
          <a:off x="6858000" y="4191000"/>
          <a:ext cx="762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800"/>
            <a:t>  TX (Open</a:t>
          </a:r>
          <a:r>
            <a:rPr lang="en-GB" sz="800" baseline="0"/>
            <a:t> Drain)</a:t>
          </a:r>
          <a:endParaRPr lang="en-GB" sz="800"/>
        </a:p>
      </xdr:txBody>
    </xdr:sp>
    <xdr:clientData/>
  </xdr:twoCellAnchor>
  <xdr:twoCellAnchor>
    <xdr:from>
      <xdr:col>28</xdr:col>
      <xdr:colOff>0</xdr:colOff>
      <xdr:row>11</xdr:row>
      <xdr:rowOff>0</xdr:rowOff>
    </xdr:from>
    <xdr:to>
      <xdr:col>32</xdr:col>
      <xdr:colOff>0</xdr:colOff>
      <xdr:row>16</xdr:row>
      <xdr:rowOff>0</xdr:rowOff>
    </xdr:to>
    <xdr:sp macro="" textlink="">
      <xdr:nvSpPr>
        <xdr:cNvPr id="147" name="テキスト ボックス 146">
          <a:extLst>
            <a:ext uri="{FF2B5EF4-FFF2-40B4-BE49-F238E27FC236}">
              <a16:creationId xmlns:a16="http://schemas.microsoft.com/office/drawing/2014/main" id="{71240E68-2482-76A5-FF2A-FA2C8FF8CD3A}"/>
            </a:ext>
          </a:extLst>
        </xdr:cNvPr>
        <xdr:cNvSpPr txBox="1"/>
      </xdr:nvSpPr>
      <xdr:spPr>
        <a:xfrm>
          <a:off x="6858000" y="2095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CPLD/FPGA</a:t>
          </a:r>
          <a:endParaRPr lang="en-GB" sz="1100" baseline="30000"/>
        </a:p>
      </xdr:txBody>
    </xdr:sp>
    <xdr:clientData/>
  </xdr:twoCellAnchor>
  <xdr:twoCellAnchor>
    <xdr:from>
      <xdr:col>30</xdr:col>
      <xdr:colOff>0</xdr:colOff>
      <xdr:row>16</xdr:row>
      <xdr:rowOff>0</xdr:rowOff>
    </xdr:from>
    <xdr:to>
      <xdr:col>30</xdr:col>
      <xdr:colOff>0</xdr:colOff>
      <xdr:row>19</xdr:row>
      <xdr:rowOff>0</xdr:rowOff>
    </xdr:to>
    <xdr:cxnSp macro="">
      <xdr:nvCxnSpPr>
        <xdr:cNvPr id="148" name="直線矢印コネクタ 147">
          <a:extLst>
            <a:ext uri="{FF2B5EF4-FFF2-40B4-BE49-F238E27FC236}">
              <a16:creationId xmlns:a16="http://schemas.microsoft.com/office/drawing/2014/main" id="{CC7088DD-C215-D7B3-53DC-32CEED6F4F1A}"/>
            </a:ext>
          </a:extLst>
        </xdr:cNvPr>
        <xdr:cNvCxnSpPr/>
      </xdr:nvCxnSpPr>
      <xdr:spPr>
        <a:xfrm flipV="1">
          <a:off x="7239000" y="3048000"/>
          <a:ext cx="0" cy="57150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17</xdr:row>
      <xdr:rowOff>0</xdr:rowOff>
    </xdr:from>
    <xdr:to>
      <xdr:col>32</xdr:col>
      <xdr:colOff>0</xdr:colOff>
      <xdr:row>18</xdr:row>
      <xdr:rowOff>0</xdr:rowOff>
    </xdr:to>
    <xdr:sp macro="" textlink="">
      <xdr:nvSpPr>
        <xdr:cNvPr id="151" name="テキスト ボックス 150">
          <a:extLst>
            <a:ext uri="{FF2B5EF4-FFF2-40B4-BE49-F238E27FC236}">
              <a16:creationId xmlns:a16="http://schemas.microsoft.com/office/drawing/2014/main" id="{5039324D-660E-ED19-7429-1C4E90AB9FAD}"/>
            </a:ext>
          </a:extLst>
        </xdr:cNvPr>
        <xdr:cNvSpPr txBox="1"/>
      </xdr:nvSpPr>
      <xdr:spPr>
        <a:xfrm>
          <a:off x="7239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US" altLang="ja-JP" sz="800"/>
            <a:t>JTAG</a:t>
          </a:r>
          <a:endParaRPr lang="en-GB" sz="800"/>
        </a:p>
      </xdr:txBody>
    </xdr:sp>
    <xdr:clientData/>
  </xdr:twoCellAnchor>
  <xdr:twoCellAnchor>
    <xdr:from>
      <xdr:col>28</xdr:col>
      <xdr:colOff>0</xdr:colOff>
      <xdr:row>12</xdr:row>
      <xdr:rowOff>0</xdr:rowOff>
    </xdr:from>
    <xdr:to>
      <xdr:col>31</xdr:col>
      <xdr:colOff>0</xdr:colOff>
      <xdr:row>14</xdr:row>
      <xdr:rowOff>0</xdr:rowOff>
    </xdr:to>
    <xdr:sp macro="" textlink="">
      <xdr:nvSpPr>
        <xdr:cNvPr id="152" name="テキスト ボックス 151">
          <a:extLst>
            <a:ext uri="{FF2B5EF4-FFF2-40B4-BE49-F238E27FC236}">
              <a16:creationId xmlns:a16="http://schemas.microsoft.com/office/drawing/2014/main" id="{48084D97-395A-1B3B-56B6-7FDE487CC651}"/>
            </a:ext>
          </a:extLst>
        </xdr:cNvPr>
        <xdr:cNvSpPr txBox="1"/>
      </xdr:nvSpPr>
      <xdr:spPr>
        <a:xfrm>
          <a:off x="6858000" y="2286000"/>
          <a:ext cx="571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800"/>
            <a:t>  RX</a:t>
          </a:r>
          <a:r>
            <a:rPr lang="ja-JP" altLang="en-US" sz="800" baseline="0"/>
            <a:t> </a:t>
          </a:r>
          <a:r>
            <a:rPr lang="en-GB" altLang="ja-JP" sz="800" baseline="0"/>
            <a:t>(input)</a:t>
          </a:r>
          <a:endParaRPr lang="en-GB" sz="800"/>
        </a:p>
      </xdr:txBody>
    </xdr:sp>
    <xdr:clientData/>
  </xdr:twoCellAnchor>
  <xdr:twoCellAnchor>
    <xdr:from>
      <xdr:col>28</xdr:col>
      <xdr:colOff>0</xdr:colOff>
      <xdr:row>14</xdr:row>
      <xdr:rowOff>0</xdr:rowOff>
    </xdr:from>
    <xdr:to>
      <xdr:col>32</xdr:col>
      <xdr:colOff>0</xdr:colOff>
      <xdr:row>16</xdr:row>
      <xdr:rowOff>0</xdr:rowOff>
    </xdr:to>
    <xdr:sp macro="" textlink="">
      <xdr:nvSpPr>
        <xdr:cNvPr id="153" name="テキスト ボックス 152">
          <a:extLst>
            <a:ext uri="{FF2B5EF4-FFF2-40B4-BE49-F238E27FC236}">
              <a16:creationId xmlns:a16="http://schemas.microsoft.com/office/drawing/2014/main" id="{3EE80F22-70E2-3491-507C-054739C85B5F}"/>
            </a:ext>
          </a:extLst>
        </xdr:cNvPr>
        <xdr:cNvSpPr txBox="1"/>
      </xdr:nvSpPr>
      <xdr:spPr>
        <a:xfrm>
          <a:off x="6858000" y="2667000"/>
          <a:ext cx="762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800"/>
            <a:t>  TX (output)</a:t>
          </a:r>
        </a:p>
      </xdr:txBody>
    </xdr:sp>
    <xdr:clientData/>
  </xdr:twoCellAnchor>
  <xdr:twoCellAnchor>
    <xdr:from>
      <xdr:col>24</xdr:col>
      <xdr:colOff>0</xdr:colOff>
      <xdr:row>13</xdr:row>
      <xdr:rowOff>0</xdr:rowOff>
    </xdr:from>
    <xdr:to>
      <xdr:col>28</xdr:col>
      <xdr:colOff>0</xdr:colOff>
      <xdr:row>13</xdr:row>
      <xdr:rowOff>0</xdr:rowOff>
    </xdr:to>
    <xdr:cxnSp macro="">
      <xdr:nvCxnSpPr>
        <xdr:cNvPr id="154" name="直線矢印コネクタ 153">
          <a:extLst>
            <a:ext uri="{FF2B5EF4-FFF2-40B4-BE49-F238E27FC236}">
              <a16:creationId xmlns:a16="http://schemas.microsoft.com/office/drawing/2014/main" id="{3D6B0105-8877-EC20-ECDF-EDD6C5A5F05B}"/>
            </a:ext>
          </a:extLst>
        </xdr:cNvPr>
        <xdr:cNvCxnSpPr/>
      </xdr:nvCxnSpPr>
      <xdr:spPr>
        <a:xfrm>
          <a:off x="5524500" y="24765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15</xdr:row>
      <xdr:rowOff>0</xdr:rowOff>
    </xdr:from>
    <xdr:to>
      <xdr:col>26</xdr:col>
      <xdr:colOff>0</xdr:colOff>
      <xdr:row>23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9EC55C19-2C9E-C57D-D3A7-1EA68B2981A8}"/>
            </a:ext>
          </a:extLst>
        </xdr:cNvPr>
        <xdr:cNvCxnSpPr/>
      </xdr:nvCxnSpPr>
      <xdr:spPr>
        <a:xfrm>
          <a:off x="6096000" y="2857500"/>
          <a:ext cx="0" cy="1524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125016</xdr:colOff>
      <xdr:row>16</xdr:row>
      <xdr:rowOff>65483</xdr:rowOff>
    </xdr:from>
    <xdr:to>
      <xdr:col>26</xdr:col>
      <xdr:colOff>71438</xdr:colOff>
      <xdr:row>18</xdr:row>
      <xdr:rowOff>5952</xdr:rowOff>
    </xdr:to>
    <xdr:sp macro="" textlink="">
      <xdr:nvSpPr>
        <xdr:cNvPr id="132" name="テキスト ボックス 131">
          <a:extLst>
            <a:ext uri="{FF2B5EF4-FFF2-40B4-BE49-F238E27FC236}">
              <a16:creationId xmlns:a16="http://schemas.microsoft.com/office/drawing/2014/main" id="{97D3A0BD-113E-4B7E-93C9-413474E864A3}"/>
            </a:ext>
          </a:extLst>
        </xdr:cNvPr>
        <xdr:cNvSpPr txBox="1"/>
      </xdr:nvSpPr>
      <xdr:spPr>
        <a:xfrm rot="16200000">
          <a:off x="5938242" y="3205757"/>
          <a:ext cx="321469" cy="13692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1k</a:t>
          </a:r>
          <a:r>
            <a:rPr lang="en-US" altLang="ja-JP" sz="800"/>
            <a:t>Ω</a:t>
          </a:r>
          <a:endParaRPr lang="en-GB" sz="800"/>
        </a:p>
      </xdr:txBody>
    </xdr:sp>
    <xdr:clientData/>
  </xdr:twoCellAnchor>
  <xdr:twoCellAnchor>
    <xdr:from>
      <xdr:col>26</xdr:col>
      <xdr:colOff>0</xdr:colOff>
      <xdr:row>15</xdr:row>
      <xdr:rowOff>0</xdr:rowOff>
    </xdr:from>
    <xdr:to>
      <xdr:col>28</xdr:col>
      <xdr:colOff>0</xdr:colOff>
      <xdr:row>15</xdr:row>
      <xdr:rowOff>0</xdr:rowOff>
    </xdr:to>
    <xdr:cxnSp macro="">
      <xdr:nvCxnSpPr>
        <xdr:cNvPr id="161" name="直線矢印コネクタ 160">
          <a:extLst>
            <a:ext uri="{FF2B5EF4-FFF2-40B4-BE49-F238E27FC236}">
              <a16:creationId xmlns:a16="http://schemas.microsoft.com/office/drawing/2014/main" id="{19EA6F74-B291-5D0B-D732-D19853C7FF69}"/>
            </a:ext>
          </a:extLst>
        </xdr:cNvPr>
        <xdr:cNvCxnSpPr/>
      </xdr:nvCxnSpPr>
      <xdr:spPr>
        <a:xfrm flipH="1">
          <a:off x="6096000" y="2857500"/>
          <a:ext cx="762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tera.com/downloads/fpga-development-tools/quartus-prime-lite-edition-design-software-version-25-1-windows" TargetMode="External"/><Relationship Id="rId1" Type="http://schemas.openxmlformats.org/officeDocument/2006/relationships/hyperlink" Target="https://www.altera.com/products/development-tools/quartus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workbookViewId="0">
      <selection activeCell="B3" sqref="B3"/>
    </sheetView>
  </sheetViews>
  <sheetFormatPr defaultColWidth="9.42578125" defaultRowHeight="15"/>
  <cols>
    <col min="2" max="2" width="2.7109375" customWidth="1"/>
  </cols>
  <sheetData>
    <row r="2" spans="2:3">
      <c r="B2" s="2" t="s">
        <v>273</v>
      </c>
    </row>
    <row r="3" spans="2:3">
      <c r="B3" t="s">
        <v>274</v>
      </c>
    </row>
    <row r="5" spans="2:3">
      <c r="B5" s="1" t="s">
        <v>279</v>
      </c>
    </row>
    <row r="7" spans="2:3">
      <c r="B7" s="20">
        <v>1</v>
      </c>
      <c r="C7" t="s">
        <v>283</v>
      </c>
    </row>
    <row r="8" spans="2:3">
      <c r="C8" t="s">
        <v>277</v>
      </c>
    </row>
    <row r="10" spans="2:3">
      <c r="B10">
        <v>2</v>
      </c>
      <c r="C10" t="s">
        <v>0</v>
      </c>
    </row>
    <row r="11" spans="2:3">
      <c r="C11" t="s">
        <v>278</v>
      </c>
    </row>
    <row r="13" spans="2:3">
      <c r="B13">
        <v>3</v>
      </c>
      <c r="C13" t="s">
        <v>1</v>
      </c>
    </row>
    <row r="15" spans="2:3">
      <c r="B15">
        <v>4</v>
      </c>
      <c r="C15" t="s">
        <v>282</v>
      </c>
    </row>
    <row r="17" spans="2:3">
      <c r="B17">
        <v>5</v>
      </c>
      <c r="C17" t="s">
        <v>285</v>
      </c>
    </row>
    <row r="21" spans="2:3">
      <c r="B21" t="s">
        <v>280</v>
      </c>
    </row>
    <row r="23" spans="2:3">
      <c r="B23" t="s">
        <v>281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/>
  <cols>
    <col min="1" max="16384" width="2.85546875" style="35"/>
  </cols>
  <sheetData>
    <row r="2" spans="3:3">
      <c r="C2" s="36" t="s">
        <v>283</v>
      </c>
    </row>
    <row r="3" spans="3:3">
      <c r="C3" s="35" t="s">
        <v>276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topLeftCell="A4" zoomScale="160" zoomScaleNormal="160" workbookViewId="0">
      <selection activeCell="S33" sqref="S33"/>
    </sheetView>
  </sheetViews>
  <sheetFormatPr defaultColWidth="2.85546875" defaultRowHeight="15"/>
  <cols>
    <col min="1" max="16384" width="2.85546875" style="35"/>
  </cols>
  <sheetData>
    <row r="2" spans="2:3">
      <c r="B2" s="36" t="s">
        <v>0</v>
      </c>
      <c r="C2" s="36"/>
    </row>
    <row r="3" spans="2:3">
      <c r="B3" s="35" t="s">
        <v>275</v>
      </c>
    </row>
    <row r="4" spans="2:3">
      <c r="B4" s="35" t="s">
        <v>274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>
      <c r="B2" s="2" t="s">
        <v>1</v>
      </c>
    </row>
    <row r="4" spans="2:11">
      <c r="B4" s="1" t="s">
        <v>178</v>
      </c>
    </row>
    <row r="6" spans="2:11">
      <c r="C6" s="5" t="s">
        <v>3</v>
      </c>
      <c r="D6" s="22" t="s">
        <v>9</v>
      </c>
      <c r="E6" s="22"/>
      <c r="F6" s="22" t="s">
        <v>5</v>
      </c>
      <c r="G6" s="22" t="s">
        <v>2</v>
      </c>
      <c r="H6" s="22" t="s">
        <v>209</v>
      </c>
      <c r="I6" s="22" t="s">
        <v>61</v>
      </c>
      <c r="J6" s="22" t="s">
        <v>62</v>
      </c>
      <c r="K6" s="22" t="s">
        <v>43</v>
      </c>
    </row>
    <row r="7" spans="2:11">
      <c r="C7" s="5" t="s">
        <v>74</v>
      </c>
      <c r="D7" s="8" t="s">
        <v>10</v>
      </c>
      <c r="E7" s="8" t="s">
        <v>65</v>
      </c>
      <c r="F7" s="8" t="s">
        <v>4</v>
      </c>
      <c r="G7" s="19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160</v>
      </c>
    </row>
    <row r="8" spans="2:11">
      <c r="C8" s="5">
        <v>1</v>
      </c>
      <c r="D8" s="6" t="s">
        <v>10</v>
      </c>
      <c r="E8" s="6" t="s">
        <v>65</v>
      </c>
      <c r="F8" s="6" t="s">
        <v>158</v>
      </c>
      <c r="G8" s="7" t="s">
        <v>159</v>
      </c>
      <c r="H8" s="6">
        <v>2.7898000000000001</v>
      </c>
      <c r="I8" s="6">
        <v>1</v>
      </c>
      <c r="J8" s="6">
        <f t="shared" si="0"/>
        <v>2.7898000000000001</v>
      </c>
      <c r="K8" s="6" t="s">
        <v>161</v>
      </c>
    </row>
    <row r="9" spans="2:11">
      <c r="C9" s="5" t="s">
        <v>74</v>
      </c>
      <c r="D9" s="8" t="s">
        <v>11</v>
      </c>
      <c r="E9" s="8" t="s">
        <v>65</v>
      </c>
      <c r="F9" s="19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177</v>
      </c>
    </row>
    <row r="10" spans="2:11">
      <c r="C10" s="5">
        <v>2</v>
      </c>
      <c r="D10" s="6" t="s">
        <v>11</v>
      </c>
      <c r="E10" s="6" t="s">
        <v>65</v>
      </c>
      <c r="F10" s="7" t="s">
        <v>175</v>
      </c>
      <c r="G10" s="6" t="s">
        <v>176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227</v>
      </c>
    </row>
    <row r="22" spans="3:11">
      <c r="C22" s="5">
        <v>12</v>
      </c>
      <c r="D22" s="6" t="s">
        <v>85</v>
      </c>
      <c r="E22" s="6" t="s">
        <v>64</v>
      </c>
      <c r="F22" s="6" t="s">
        <v>229</v>
      </c>
      <c r="G22" s="6" t="s">
        <v>228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>
      <c r="C23" s="5">
        <v>13</v>
      </c>
      <c r="D23" s="6" t="s">
        <v>206</v>
      </c>
      <c r="E23" s="6" t="s">
        <v>64</v>
      </c>
      <c r="F23" s="6" t="s">
        <v>205</v>
      </c>
      <c r="G23" s="6" t="s">
        <v>207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206</v>
      </c>
    </row>
    <row r="24" spans="3:11">
      <c r="I24" s="21" t="s">
        <v>208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V76"/>
  <sheetViews>
    <sheetView zoomScale="85" zoomScaleNormal="85" zoomScaleSheetLayoutView="40" workbookViewId="0">
      <pane ySplit="6" topLeftCell="A34" activePane="bottomLeft" state="frozen"/>
      <selection activeCell="A74" sqref="A74"/>
      <selection pane="bottomLeft" activeCell="S70" sqref="S70"/>
    </sheetView>
  </sheetViews>
  <sheetFormatPr defaultRowHeight="12.75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8" width="9.140625" style="9"/>
    <col min="9" max="9" width="1.5703125" style="9" customWidth="1"/>
    <col min="10" max="10" width="5.28515625" style="10" bestFit="1" customWidth="1"/>
    <col min="11" max="11" width="11.42578125" style="9" bestFit="1" customWidth="1"/>
    <col min="12" max="12" width="6.140625" style="9" customWidth="1"/>
    <col min="13" max="13" width="11.85546875" style="9" customWidth="1"/>
    <col min="14" max="14" width="32.28515625" style="9" bestFit="1" customWidth="1"/>
    <col min="15" max="15" width="13.7109375" style="9" bestFit="1" customWidth="1"/>
    <col min="16" max="16" width="12.42578125" style="9" customWidth="1"/>
    <col min="17" max="17" width="8.85546875" style="9" bestFit="1" customWidth="1"/>
    <col min="18" max="18" width="5.28515625" style="10" bestFit="1" customWidth="1"/>
    <col min="19" max="19" width="18.7109375" style="9" bestFit="1" customWidth="1"/>
    <col min="20" max="20" width="38.5703125" style="9" bestFit="1" customWidth="1"/>
    <col min="21" max="16384" width="9.140625" style="9"/>
  </cols>
  <sheetData>
    <row r="1" spans="1:22" s="13" customFormat="1" ht="12" customHeight="1">
      <c r="A1" s="167" t="s">
        <v>157</v>
      </c>
      <c r="B1" s="167"/>
      <c r="C1" s="167"/>
      <c r="D1" s="167"/>
      <c r="E1" s="167"/>
      <c r="F1" s="167"/>
    </row>
    <row r="2" spans="1:22" s="13" customFormat="1" ht="12" customHeight="1">
      <c r="A2" s="167"/>
      <c r="B2" s="167"/>
      <c r="C2" s="167"/>
      <c r="D2" s="167"/>
      <c r="E2" s="167"/>
      <c r="F2" s="167"/>
    </row>
    <row r="3" spans="1:22" s="13" customFormat="1" ht="12" customHeight="1">
      <c r="A3" s="167"/>
      <c r="B3" s="167"/>
      <c r="C3" s="167"/>
      <c r="D3" s="167"/>
      <c r="E3" s="167"/>
      <c r="F3" s="167"/>
    </row>
    <row r="4" spans="1:22" s="13" customFormat="1" ht="12" customHeight="1">
      <c r="A4" s="167"/>
      <c r="B4" s="167"/>
      <c r="C4" s="167"/>
      <c r="D4" s="167"/>
      <c r="E4" s="167"/>
      <c r="F4" s="167"/>
    </row>
    <row r="5" spans="1:22" s="13" customFormat="1" ht="12.75" customHeight="1">
      <c r="A5" s="167"/>
      <c r="B5" s="167"/>
      <c r="C5" s="167"/>
      <c r="D5" s="167"/>
      <c r="E5" s="167"/>
      <c r="F5" s="167"/>
    </row>
    <row r="6" spans="1:22" ht="28.5" customHeight="1">
      <c r="A6" s="143" t="s">
        <v>156</v>
      </c>
      <c r="B6" s="143" t="s">
        <v>155</v>
      </c>
      <c r="C6" s="143" t="s">
        <v>154</v>
      </c>
      <c r="D6" s="143" t="s">
        <v>153</v>
      </c>
      <c r="E6" s="143" t="s">
        <v>152</v>
      </c>
      <c r="F6" s="142" t="s">
        <v>151</v>
      </c>
      <c r="G6" s="144"/>
      <c r="H6" s="140" t="s">
        <v>656</v>
      </c>
      <c r="I6" s="145"/>
      <c r="J6" s="142" t="s">
        <v>3</v>
      </c>
      <c r="K6" s="142" t="s">
        <v>165</v>
      </c>
      <c r="L6" s="142" t="s">
        <v>170</v>
      </c>
      <c r="M6" s="142" t="s">
        <v>666</v>
      </c>
      <c r="N6" s="142" t="s">
        <v>167</v>
      </c>
      <c r="O6" s="142" t="s">
        <v>685</v>
      </c>
      <c r="P6" s="142" t="s">
        <v>667</v>
      </c>
      <c r="Q6" s="142" t="s">
        <v>687</v>
      </c>
      <c r="R6" s="142" t="s">
        <v>3</v>
      </c>
      <c r="S6" s="142" t="s">
        <v>168</v>
      </c>
      <c r="T6" s="142" t="s">
        <v>232</v>
      </c>
    </row>
    <row r="7" spans="1:22">
      <c r="A7" s="14">
        <v>1</v>
      </c>
      <c r="B7" s="15" t="s">
        <v>97</v>
      </c>
      <c r="C7" s="15"/>
      <c r="D7" s="15"/>
      <c r="E7" s="15" t="s">
        <v>149</v>
      </c>
      <c r="F7" s="14">
        <v>1</v>
      </c>
      <c r="H7" s="18">
        <v>2</v>
      </c>
      <c r="I7" s="13"/>
      <c r="J7" s="14">
        <v>1</v>
      </c>
      <c r="K7" s="18" t="s">
        <v>216</v>
      </c>
      <c r="L7" s="139" t="s">
        <v>74</v>
      </c>
      <c r="M7" s="141" t="s">
        <v>658</v>
      </c>
      <c r="N7" s="18" t="s">
        <v>216</v>
      </c>
      <c r="O7" s="18"/>
      <c r="P7" s="141" t="s">
        <v>657</v>
      </c>
      <c r="Q7" s="140"/>
      <c r="R7" s="14">
        <v>1</v>
      </c>
      <c r="S7" s="18" t="s">
        <v>216</v>
      </c>
      <c r="T7" s="18" t="s">
        <v>216</v>
      </c>
      <c r="V7" s="9" t="str">
        <f>CHAR(9)&amp;P7&amp;CHAR(9)&amp;"logic"&amp;CHAR(9)&amp;S7&amp;","</f>
        <v xml:space="preserve">	output	logic	LED3,</v>
      </c>
    </row>
    <row r="8" spans="1:22">
      <c r="A8" s="14">
        <v>1</v>
      </c>
      <c r="B8" s="15" t="s">
        <v>97</v>
      </c>
      <c r="C8" s="15"/>
      <c r="D8" s="15"/>
      <c r="E8" s="15"/>
      <c r="F8" s="14">
        <v>2</v>
      </c>
      <c r="H8" s="18">
        <v>3</v>
      </c>
      <c r="I8" s="13"/>
      <c r="J8" s="14">
        <v>2</v>
      </c>
      <c r="K8" s="18" t="s">
        <v>217</v>
      </c>
      <c r="L8" s="139" t="s">
        <v>74</v>
      </c>
      <c r="M8" s="141" t="s">
        <v>658</v>
      </c>
      <c r="N8" s="18" t="s">
        <v>217</v>
      </c>
      <c r="O8" s="18"/>
      <c r="P8" s="141" t="s">
        <v>657</v>
      </c>
      <c r="Q8" s="140"/>
      <c r="R8" s="14">
        <v>2</v>
      </c>
      <c r="S8" s="18" t="s">
        <v>217</v>
      </c>
      <c r="T8" s="18" t="s">
        <v>217</v>
      </c>
      <c r="V8" s="9" t="str">
        <f t="shared" ref="V8:V70" si="0">CHAR(9)&amp;P8&amp;CHAR(9)&amp;"logic"&amp;CHAR(9)&amp;S8&amp;","</f>
        <v xml:space="preserve">	output	logic	LED2,</v>
      </c>
    </row>
    <row r="9" spans="1:22">
      <c r="A9" s="14">
        <v>1</v>
      </c>
      <c r="B9" s="15" t="s">
        <v>97</v>
      </c>
      <c r="C9" s="15"/>
      <c r="D9" s="15"/>
      <c r="E9" s="15" t="s">
        <v>148</v>
      </c>
      <c r="F9" s="14">
        <v>3</v>
      </c>
      <c r="H9" s="18">
        <v>4</v>
      </c>
      <c r="I9" s="13"/>
      <c r="J9" s="14">
        <v>3</v>
      </c>
      <c r="K9" s="18" t="s">
        <v>218</v>
      </c>
      <c r="L9" s="139" t="s">
        <v>74</v>
      </c>
      <c r="M9" s="141" t="s">
        <v>658</v>
      </c>
      <c r="N9" s="18" t="s">
        <v>218</v>
      </c>
      <c r="O9" s="18"/>
      <c r="P9" s="141" t="s">
        <v>657</v>
      </c>
      <c r="Q9" s="140"/>
      <c r="R9" s="14">
        <v>3</v>
      </c>
      <c r="S9" s="18" t="s">
        <v>218</v>
      </c>
      <c r="T9" s="18" t="s">
        <v>218</v>
      </c>
      <c r="V9" s="9" t="str">
        <f t="shared" si="0"/>
        <v xml:space="preserve">	output	logic	LED1,</v>
      </c>
    </row>
    <row r="10" spans="1:22">
      <c r="A10" s="14">
        <v>1</v>
      </c>
      <c r="B10" s="15" t="s">
        <v>97</v>
      </c>
      <c r="C10" s="15"/>
      <c r="D10" s="15"/>
      <c r="E10" s="15" t="s">
        <v>147</v>
      </c>
      <c r="F10" s="14">
        <v>4</v>
      </c>
      <c r="H10" s="18">
        <v>5</v>
      </c>
      <c r="I10" s="13"/>
      <c r="J10" s="14">
        <v>4</v>
      </c>
      <c r="K10" s="18" t="s">
        <v>41</v>
      </c>
      <c r="L10" s="139" t="s">
        <v>74</v>
      </c>
      <c r="M10" s="141" t="s">
        <v>658</v>
      </c>
      <c r="N10" s="18" t="s">
        <v>41</v>
      </c>
      <c r="O10" s="18"/>
      <c r="P10" s="141" t="s">
        <v>657</v>
      </c>
      <c r="Q10" s="140"/>
      <c r="R10" s="14">
        <v>4</v>
      </c>
      <c r="S10" s="18" t="s">
        <v>41</v>
      </c>
      <c r="T10" s="18" t="s">
        <v>41</v>
      </c>
      <c r="V10" s="9" t="str">
        <f t="shared" si="0"/>
        <v xml:space="preserve">	output	logic	LED0,</v>
      </c>
    </row>
    <row r="11" spans="1:22">
      <c r="A11" s="14">
        <v>1</v>
      </c>
      <c r="B11" s="15" t="s">
        <v>97</v>
      </c>
      <c r="C11" s="15"/>
      <c r="D11" s="15"/>
      <c r="E11" s="15"/>
      <c r="F11" s="14">
        <v>5</v>
      </c>
      <c r="H11" s="18">
        <v>6</v>
      </c>
      <c r="I11" s="13"/>
      <c r="J11" s="14">
        <v>5</v>
      </c>
      <c r="K11" s="18" t="s">
        <v>214</v>
      </c>
      <c r="L11" s="139" t="s">
        <v>74</v>
      </c>
      <c r="M11" s="141" t="s">
        <v>658</v>
      </c>
      <c r="N11" s="18" t="s">
        <v>214</v>
      </c>
      <c r="O11" s="18"/>
      <c r="P11" s="141" t="s">
        <v>657</v>
      </c>
      <c r="Q11" s="140"/>
      <c r="R11" s="14">
        <v>5</v>
      </c>
      <c r="S11" s="18" t="s">
        <v>215</v>
      </c>
      <c r="T11" s="18" t="s">
        <v>215</v>
      </c>
      <c r="V11" s="9" t="str">
        <f t="shared" si="0"/>
        <v xml:space="preserve">	output	logic	LED4,</v>
      </c>
    </row>
    <row r="12" spans="1:22">
      <c r="A12" s="14"/>
      <c r="B12" s="15" t="s">
        <v>95</v>
      </c>
      <c r="C12" s="15"/>
      <c r="D12" s="15"/>
      <c r="E12" s="15"/>
      <c r="F12" s="14">
        <v>6</v>
      </c>
      <c r="H12" s="18">
        <v>59</v>
      </c>
      <c r="I12" s="13"/>
      <c r="J12" s="151">
        <v>6</v>
      </c>
      <c r="K12" s="147" t="s">
        <v>93</v>
      </c>
      <c r="L12" s="148" t="s">
        <v>74</v>
      </c>
      <c r="M12" s="150" t="s">
        <v>93</v>
      </c>
      <c r="N12" s="147" t="s">
        <v>93</v>
      </c>
      <c r="O12" s="147"/>
      <c r="P12" s="150" t="s">
        <v>659</v>
      </c>
      <c r="Q12" s="149"/>
      <c r="R12" s="151">
        <v>6</v>
      </c>
      <c r="S12" s="147" t="s">
        <v>93</v>
      </c>
      <c r="T12" s="147" t="s">
        <v>660</v>
      </c>
      <c r="V12" s="9" t="str">
        <f t="shared" si="0"/>
        <v xml:space="preserve">	//	logic	VCCIO,</v>
      </c>
    </row>
    <row r="13" spans="1:22">
      <c r="A13" s="14">
        <v>1</v>
      </c>
      <c r="B13" s="15" t="s">
        <v>97</v>
      </c>
      <c r="C13" s="15" t="s">
        <v>146</v>
      </c>
      <c r="D13" s="15"/>
      <c r="E13" s="15"/>
      <c r="F13" s="14">
        <v>7</v>
      </c>
      <c r="H13" s="18">
        <v>7</v>
      </c>
      <c r="I13" s="13"/>
      <c r="J13" s="14">
        <v>7</v>
      </c>
      <c r="K13" s="18" t="s">
        <v>219</v>
      </c>
      <c r="L13" s="139">
        <v>3</v>
      </c>
      <c r="M13" s="141"/>
      <c r="N13" s="18" t="s">
        <v>220</v>
      </c>
      <c r="O13" s="18"/>
      <c r="P13" s="141" t="s">
        <v>658</v>
      </c>
      <c r="Q13" s="140"/>
      <c r="R13" s="14">
        <v>7</v>
      </c>
      <c r="S13" s="18" t="s">
        <v>162</v>
      </c>
      <c r="T13" s="18" t="s">
        <v>272</v>
      </c>
      <c r="V13" s="9" t="str">
        <f t="shared" si="0"/>
        <v xml:space="preserve">	input	logic	IO07_CLK0,</v>
      </c>
    </row>
    <row r="14" spans="1:22">
      <c r="A14" s="14"/>
      <c r="B14" s="15" t="s">
        <v>92</v>
      </c>
      <c r="C14" s="15"/>
      <c r="D14" s="15"/>
      <c r="E14" s="15"/>
      <c r="F14" s="14">
        <v>8</v>
      </c>
      <c r="H14" s="18">
        <v>63</v>
      </c>
      <c r="I14" s="13"/>
      <c r="J14" s="151">
        <v>8</v>
      </c>
      <c r="K14" s="147" t="s">
        <v>92</v>
      </c>
      <c r="L14" s="148" t="s">
        <v>74</v>
      </c>
      <c r="M14" s="150" t="s">
        <v>93</v>
      </c>
      <c r="N14" s="147" t="s">
        <v>92</v>
      </c>
      <c r="O14" s="147"/>
      <c r="P14" s="150" t="s">
        <v>659</v>
      </c>
      <c r="Q14" s="149"/>
      <c r="R14" s="151">
        <v>8</v>
      </c>
      <c r="S14" s="147" t="s">
        <v>92</v>
      </c>
      <c r="T14" s="147" t="s">
        <v>660</v>
      </c>
      <c r="V14" s="9" t="str">
        <f t="shared" si="0"/>
        <v xml:space="preserve">	//	logic	VCCINT,</v>
      </c>
    </row>
    <row r="15" spans="1:22">
      <c r="A15" s="14">
        <v>1</v>
      </c>
      <c r="B15" s="15" t="s">
        <v>97</v>
      </c>
      <c r="C15" s="15" t="s">
        <v>145</v>
      </c>
      <c r="D15" s="15"/>
      <c r="E15" s="15"/>
      <c r="F15" s="14">
        <v>9</v>
      </c>
      <c r="H15" s="18">
        <v>8</v>
      </c>
      <c r="I15" s="13"/>
      <c r="J15" s="14">
        <v>9</v>
      </c>
      <c r="K15" s="18" t="s">
        <v>166</v>
      </c>
      <c r="L15" s="139">
        <v>2</v>
      </c>
      <c r="M15" s="141"/>
      <c r="N15" s="18" t="s">
        <v>174</v>
      </c>
      <c r="O15" s="18"/>
      <c r="P15" s="141" t="s">
        <v>658</v>
      </c>
      <c r="Q15" s="140"/>
      <c r="R15" s="14">
        <v>9</v>
      </c>
      <c r="S15" s="18" t="s">
        <v>163</v>
      </c>
      <c r="T15" s="18" t="s">
        <v>11</v>
      </c>
      <c r="V15" s="9" t="str">
        <f t="shared" si="0"/>
        <v xml:space="preserve">	input	logic	IO09_CLK1,</v>
      </c>
    </row>
    <row r="16" spans="1:22">
      <c r="A16" s="14">
        <v>1</v>
      </c>
      <c r="B16" s="15" t="s">
        <v>97</v>
      </c>
      <c r="C16" s="15"/>
      <c r="D16" s="15"/>
      <c r="E16" s="15"/>
      <c r="F16" s="14">
        <v>10</v>
      </c>
      <c r="H16" s="18">
        <v>9</v>
      </c>
      <c r="I16" s="13"/>
      <c r="J16" s="14">
        <v>10</v>
      </c>
      <c r="K16" s="18" t="s">
        <v>214</v>
      </c>
      <c r="L16" s="139" t="s">
        <v>74</v>
      </c>
      <c r="M16" s="141" t="s">
        <v>658</v>
      </c>
      <c r="N16" s="18" t="s">
        <v>214</v>
      </c>
      <c r="O16" s="146" t="s">
        <v>74</v>
      </c>
      <c r="P16" s="141" t="s">
        <v>657</v>
      </c>
      <c r="Q16" s="140"/>
      <c r="R16" s="14">
        <v>10</v>
      </c>
      <c r="S16" s="18" t="s">
        <v>214</v>
      </c>
      <c r="T16" s="18" t="s">
        <v>214</v>
      </c>
      <c r="V16" s="9" t="str">
        <f t="shared" si="0"/>
        <v xml:space="preserve">	output	logic	LED5,</v>
      </c>
    </row>
    <row r="17" spans="1:22">
      <c r="A17" s="14">
        <v>1</v>
      </c>
      <c r="B17" s="15" t="s">
        <v>97</v>
      </c>
      <c r="C17" s="15"/>
      <c r="D17" s="15"/>
      <c r="E17" s="15" t="s">
        <v>144</v>
      </c>
      <c r="F17" s="14">
        <v>11</v>
      </c>
      <c r="H17" s="18">
        <v>10</v>
      </c>
      <c r="I17" s="13"/>
      <c r="J17" s="14">
        <v>11</v>
      </c>
      <c r="K17" s="18" t="s">
        <v>213</v>
      </c>
      <c r="L17" s="139" t="s">
        <v>74</v>
      </c>
      <c r="M17" s="141" t="s">
        <v>658</v>
      </c>
      <c r="N17" s="18" t="s">
        <v>213</v>
      </c>
      <c r="O17" s="146" t="s">
        <v>74</v>
      </c>
      <c r="P17" s="141" t="s">
        <v>657</v>
      </c>
      <c r="Q17" s="140"/>
      <c r="R17" s="14">
        <v>11</v>
      </c>
      <c r="S17" s="18" t="s">
        <v>213</v>
      </c>
      <c r="T17" s="18" t="s">
        <v>213</v>
      </c>
      <c r="V17" s="9" t="str">
        <f t="shared" si="0"/>
        <v xml:space="preserve">	output	logic	LED6,</v>
      </c>
    </row>
    <row r="18" spans="1:22">
      <c r="A18" s="14">
        <v>1</v>
      </c>
      <c r="B18" s="15" t="s">
        <v>97</v>
      </c>
      <c r="C18" s="15"/>
      <c r="D18" s="15"/>
      <c r="E18" s="15" t="s">
        <v>143</v>
      </c>
      <c r="F18" s="14">
        <v>12</v>
      </c>
      <c r="H18" s="18">
        <v>11</v>
      </c>
      <c r="I18" s="13"/>
      <c r="J18" s="14">
        <v>12</v>
      </c>
      <c r="K18" s="18" t="s">
        <v>212</v>
      </c>
      <c r="L18" s="139" t="s">
        <v>74</v>
      </c>
      <c r="M18" s="141" t="s">
        <v>658</v>
      </c>
      <c r="N18" s="18" t="s">
        <v>212</v>
      </c>
      <c r="O18" s="146" t="s">
        <v>74</v>
      </c>
      <c r="P18" s="141" t="s">
        <v>657</v>
      </c>
      <c r="Q18" s="140"/>
      <c r="R18" s="14">
        <v>12</v>
      </c>
      <c r="S18" s="18" t="s">
        <v>212</v>
      </c>
      <c r="T18" s="18" t="s">
        <v>212</v>
      </c>
      <c r="V18" s="9" t="str">
        <f t="shared" si="0"/>
        <v xml:space="preserve">	output	logic	LED7,</v>
      </c>
    </row>
    <row r="19" spans="1:22">
      <c r="A19" s="14">
        <v>1</v>
      </c>
      <c r="B19" s="15" t="s">
        <v>97</v>
      </c>
      <c r="C19" s="15"/>
      <c r="D19" s="15"/>
      <c r="E19" s="15"/>
      <c r="F19" s="14">
        <v>13</v>
      </c>
      <c r="H19" s="18">
        <v>12</v>
      </c>
      <c r="I19" s="13"/>
      <c r="J19" s="14">
        <v>13</v>
      </c>
      <c r="K19" s="18" t="s">
        <v>173</v>
      </c>
      <c r="L19" s="139">
        <v>4</v>
      </c>
      <c r="M19" s="141" t="s">
        <v>658</v>
      </c>
      <c r="N19" s="18" t="s">
        <v>174</v>
      </c>
      <c r="O19" s="146" t="s">
        <v>74</v>
      </c>
      <c r="P19" s="141" t="s">
        <v>658</v>
      </c>
      <c r="Q19" s="140" t="s">
        <v>686</v>
      </c>
      <c r="R19" s="14">
        <v>13</v>
      </c>
      <c r="S19" s="18" t="s">
        <v>35</v>
      </c>
      <c r="T19" s="18" t="s">
        <v>241</v>
      </c>
      <c r="V19" s="9" t="str">
        <f t="shared" si="0"/>
        <v xml:space="preserve">	input	logic	TOOL0,</v>
      </c>
    </row>
    <row r="20" spans="1:22">
      <c r="A20" s="14">
        <v>1</v>
      </c>
      <c r="B20" s="15" t="s">
        <v>142</v>
      </c>
      <c r="C20" s="15"/>
      <c r="D20" s="15" t="s">
        <v>142</v>
      </c>
      <c r="E20" s="15"/>
      <c r="F20" s="14">
        <v>14</v>
      </c>
      <c r="H20" s="18">
        <v>13</v>
      </c>
      <c r="I20" s="13"/>
      <c r="J20" s="153">
        <v>14</v>
      </c>
      <c r="K20" s="154" t="s">
        <v>173</v>
      </c>
      <c r="L20" s="155">
        <v>1</v>
      </c>
      <c r="M20" s="156" t="s">
        <v>657</v>
      </c>
      <c r="N20" s="154" t="s">
        <v>174</v>
      </c>
      <c r="O20" s="157" t="s">
        <v>74</v>
      </c>
      <c r="P20" s="156" t="s">
        <v>659</v>
      </c>
      <c r="Q20" s="158"/>
      <c r="R20" s="153">
        <v>14</v>
      </c>
      <c r="S20" s="154" t="s">
        <v>142</v>
      </c>
      <c r="T20" s="154" t="s">
        <v>233</v>
      </c>
      <c r="V20" s="9" t="str">
        <f t="shared" si="0"/>
        <v xml:space="preserve">	//	logic	TMS,</v>
      </c>
    </row>
    <row r="21" spans="1:22">
      <c r="A21" s="14">
        <v>1</v>
      </c>
      <c r="B21" s="15" t="s">
        <v>141</v>
      </c>
      <c r="C21" s="15"/>
      <c r="D21" s="15" t="s">
        <v>141</v>
      </c>
      <c r="E21" s="15"/>
      <c r="F21" s="14">
        <v>15</v>
      </c>
      <c r="H21" s="18">
        <v>14</v>
      </c>
      <c r="I21" s="13"/>
      <c r="J21" s="153">
        <v>15</v>
      </c>
      <c r="K21" s="154" t="s">
        <v>173</v>
      </c>
      <c r="L21" s="155">
        <v>19</v>
      </c>
      <c r="M21" s="156" t="s">
        <v>657</v>
      </c>
      <c r="N21" s="154" t="s">
        <v>174</v>
      </c>
      <c r="O21" s="157" t="s">
        <v>74</v>
      </c>
      <c r="P21" s="156" t="s">
        <v>659</v>
      </c>
      <c r="Q21" s="158"/>
      <c r="R21" s="153">
        <v>15</v>
      </c>
      <c r="S21" s="154" t="s">
        <v>141</v>
      </c>
      <c r="T21" s="154" t="s">
        <v>233</v>
      </c>
      <c r="V21" s="9" t="str">
        <f t="shared" si="0"/>
        <v xml:space="preserve">	//	logic	TDI,</v>
      </c>
    </row>
    <row r="22" spans="1:22">
      <c r="A22" s="14">
        <v>1</v>
      </c>
      <c r="B22" s="15" t="s">
        <v>140</v>
      </c>
      <c r="C22" s="15"/>
      <c r="D22" s="15" t="s">
        <v>140</v>
      </c>
      <c r="E22" s="15"/>
      <c r="F22" s="14">
        <v>16</v>
      </c>
      <c r="H22" s="18">
        <v>15</v>
      </c>
      <c r="I22" s="13"/>
      <c r="J22" s="153">
        <v>16</v>
      </c>
      <c r="K22" s="154" t="s">
        <v>173</v>
      </c>
      <c r="L22" s="155">
        <v>20</v>
      </c>
      <c r="M22" s="156" t="s">
        <v>657</v>
      </c>
      <c r="N22" s="154" t="s">
        <v>174</v>
      </c>
      <c r="O22" s="157" t="s">
        <v>74</v>
      </c>
      <c r="P22" s="156" t="s">
        <v>659</v>
      </c>
      <c r="Q22" s="158"/>
      <c r="R22" s="153">
        <v>16</v>
      </c>
      <c r="S22" s="154" t="s">
        <v>140</v>
      </c>
      <c r="T22" s="154" t="s">
        <v>233</v>
      </c>
      <c r="V22" s="9" t="str">
        <f t="shared" si="0"/>
        <v xml:space="preserve">	//	logic	TCK,</v>
      </c>
    </row>
    <row r="23" spans="1:22">
      <c r="A23" s="14">
        <v>1</v>
      </c>
      <c r="B23" s="15" t="s">
        <v>139</v>
      </c>
      <c r="C23" s="15"/>
      <c r="D23" s="15" t="s">
        <v>139</v>
      </c>
      <c r="E23" s="15"/>
      <c r="F23" s="14">
        <v>17</v>
      </c>
      <c r="H23" s="18">
        <v>16</v>
      </c>
      <c r="I23" s="13"/>
      <c r="J23" s="153">
        <v>17</v>
      </c>
      <c r="K23" s="154" t="s">
        <v>173</v>
      </c>
      <c r="L23" s="155">
        <v>18</v>
      </c>
      <c r="M23" s="156" t="s">
        <v>658</v>
      </c>
      <c r="N23" s="154" t="s">
        <v>174</v>
      </c>
      <c r="O23" s="157" t="s">
        <v>74</v>
      </c>
      <c r="P23" s="156" t="s">
        <v>659</v>
      </c>
      <c r="Q23" s="158"/>
      <c r="R23" s="153">
        <v>17</v>
      </c>
      <c r="S23" s="154" t="s">
        <v>139</v>
      </c>
      <c r="T23" s="154" t="s">
        <v>233</v>
      </c>
      <c r="V23" s="9" t="str">
        <f t="shared" si="0"/>
        <v xml:space="preserve">	//	logic	TDO,</v>
      </c>
    </row>
    <row r="24" spans="1:22">
      <c r="A24" s="14">
        <v>1</v>
      </c>
      <c r="B24" s="15" t="s">
        <v>97</v>
      </c>
      <c r="C24" s="15"/>
      <c r="D24" s="15"/>
      <c r="E24" s="15" t="s">
        <v>138</v>
      </c>
      <c r="F24" s="14">
        <v>18</v>
      </c>
      <c r="H24" s="18">
        <v>17</v>
      </c>
      <c r="I24" s="13"/>
      <c r="J24" s="14">
        <v>18</v>
      </c>
      <c r="K24" s="18" t="s">
        <v>173</v>
      </c>
      <c r="L24" s="139">
        <v>7</v>
      </c>
      <c r="M24" s="141" t="s">
        <v>658</v>
      </c>
      <c r="N24" s="18" t="s">
        <v>174</v>
      </c>
      <c r="O24" s="146" t="s">
        <v>74</v>
      </c>
      <c r="P24" s="141" t="s">
        <v>657</v>
      </c>
      <c r="Q24" s="140"/>
      <c r="R24" s="14">
        <v>18</v>
      </c>
      <c r="S24" s="18" t="s">
        <v>171</v>
      </c>
      <c r="T24" s="18" t="s">
        <v>172</v>
      </c>
      <c r="V24" s="9" t="str">
        <f t="shared" si="0"/>
        <v xml:space="preserve">	output	logic	EXTCLK,</v>
      </c>
    </row>
    <row r="25" spans="1:22">
      <c r="A25" s="14">
        <v>1</v>
      </c>
      <c r="B25" s="15" t="s">
        <v>97</v>
      </c>
      <c r="C25" s="15"/>
      <c r="D25" s="15"/>
      <c r="E25" s="15" t="s">
        <v>137</v>
      </c>
      <c r="F25" s="14">
        <v>19</v>
      </c>
      <c r="H25" s="18">
        <v>18</v>
      </c>
      <c r="I25" s="13"/>
      <c r="J25" s="14">
        <v>19</v>
      </c>
      <c r="K25" s="18" t="s">
        <v>173</v>
      </c>
      <c r="L25" s="139">
        <v>6</v>
      </c>
      <c r="M25" s="141" t="s">
        <v>658</v>
      </c>
      <c r="N25" s="18" t="s">
        <v>174</v>
      </c>
      <c r="O25" s="146" t="s">
        <v>74</v>
      </c>
      <c r="P25" s="141" t="s">
        <v>657</v>
      </c>
      <c r="Q25" s="140"/>
      <c r="R25" s="14">
        <v>19</v>
      </c>
      <c r="S25" s="18" t="s">
        <v>36</v>
      </c>
      <c r="T25" s="18"/>
      <c r="V25" s="9" t="str">
        <f t="shared" si="0"/>
        <v xml:space="preserve">	output	logic	INTP0,</v>
      </c>
    </row>
    <row r="26" spans="1:22">
      <c r="A26" s="14">
        <v>1</v>
      </c>
      <c r="B26" s="15" t="s">
        <v>97</v>
      </c>
      <c r="C26" s="15"/>
      <c r="D26" s="15"/>
      <c r="E26" s="15" t="s">
        <v>136</v>
      </c>
      <c r="F26" s="14">
        <v>20</v>
      </c>
      <c r="H26" s="18">
        <v>19</v>
      </c>
      <c r="I26" s="13"/>
      <c r="J26" s="14">
        <v>20</v>
      </c>
      <c r="K26" s="18" t="s">
        <v>173</v>
      </c>
      <c r="L26" s="139">
        <v>5</v>
      </c>
      <c r="M26" s="141" t="s">
        <v>658</v>
      </c>
      <c r="N26" s="18" t="s">
        <v>174</v>
      </c>
      <c r="O26" s="146" t="s">
        <v>74</v>
      </c>
      <c r="P26" s="141" t="s">
        <v>657</v>
      </c>
      <c r="Q26" s="140"/>
      <c r="R26" s="14">
        <v>20</v>
      </c>
      <c r="S26" s="18" t="s">
        <v>662</v>
      </c>
      <c r="T26" s="18"/>
      <c r="V26" s="9" t="str">
        <f t="shared" si="0"/>
        <v xml:space="preserve">	output	logic	P125/SI01 (RESET#),</v>
      </c>
    </row>
    <row r="27" spans="1:22">
      <c r="A27" s="14">
        <v>1</v>
      </c>
      <c r="B27" s="15" t="s">
        <v>97</v>
      </c>
      <c r="C27" s="15"/>
      <c r="D27" s="15"/>
      <c r="E27" s="15" t="s">
        <v>135</v>
      </c>
      <c r="F27" s="14">
        <v>21</v>
      </c>
      <c r="H27" s="18">
        <v>20</v>
      </c>
      <c r="I27" s="13"/>
      <c r="J27" s="14">
        <v>21</v>
      </c>
      <c r="K27" s="18" t="s">
        <v>173</v>
      </c>
      <c r="L27" s="139">
        <v>3</v>
      </c>
      <c r="M27" s="141" t="s">
        <v>657</v>
      </c>
      <c r="N27" s="18" t="s">
        <v>174</v>
      </c>
      <c r="O27" s="146" t="s">
        <v>74</v>
      </c>
      <c r="P27" s="141" t="s">
        <v>658</v>
      </c>
      <c r="Q27" s="140"/>
      <c r="R27" s="14">
        <v>21</v>
      </c>
      <c r="S27" s="18" t="s">
        <v>222</v>
      </c>
      <c r="T27" s="18"/>
      <c r="V27" s="9" t="str">
        <f t="shared" si="0"/>
        <v xml:space="preserve">	input	logic	P41/SO01,</v>
      </c>
    </row>
    <row r="28" spans="1:22">
      <c r="A28" s="14">
        <v>1</v>
      </c>
      <c r="B28" s="15" t="s">
        <v>97</v>
      </c>
      <c r="C28" s="15"/>
      <c r="D28" s="15"/>
      <c r="E28" s="15" t="s">
        <v>134</v>
      </c>
      <c r="F28" s="14">
        <v>22</v>
      </c>
      <c r="H28" s="18">
        <v>21</v>
      </c>
      <c r="I28" s="13"/>
      <c r="J28" s="14">
        <v>22</v>
      </c>
      <c r="K28" s="18" t="s">
        <v>173</v>
      </c>
      <c r="L28" s="139">
        <v>2</v>
      </c>
      <c r="M28" s="141" t="s">
        <v>657</v>
      </c>
      <c r="N28" s="18" t="s">
        <v>174</v>
      </c>
      <c r="O28" s="146" t="s">
        <v>74</v>
      </c>
      <c r="P28" s="141" t="s">
        <v>658</v>
      </c>
      <c r="Q28" s="140"/>
      <c r="R28" s="14">
        <v>22</v>
      </c>
      <c r="S28" s="18" t="s">
        <v>221</v>
      </c>
      <c r="T28" s="18"/>
      <c r="V28" s="9" t="str">
        <f t="shared" si="0"/>
        <v xml:space="preserve">	input	logic	P42/SCK01,</v>
      </c>
    </row>
    <row r="29" spans="1:22">
      <c r="A29" s="14"/>
      <c r="B29" s="15" t="s">
        <v>95</v>
      </c>
      <c r="C29" s="15"/>
      <c r="D29" s="15"/>
      <c r="E29" s="15"/>
      <c r="F29" s="14">
        <v>23</v>
      </c>
      <c r="H29" s="18">
        <v>60</v>
      </c>
      <c r="I29" s="13"/>
      <c r="J29" s="151">
        <v>23</v>
      </c>
      <c r="K29" s="147" t="s">
        <v>93</v>
      </c>
      <c r="L29" s="148" t="s">
        <v>74</v>
      </c>
      <c r="M29" s="150" t="s">
        <v>93</v>
      </c>
      <c r="N29" s="147" t="s">
        <v>93</v>
      </c>
      <c r="O29" s="149" t="s">
        <v>74</v>
      </c>
      <c r="P29" s="150" t="s">
        <v>659</v>
      </c>
      <c r="Q29" s="149"/>
      <c r="R29" s="151">
        <v>23</v>
      </c>
      <c r="S29" s="147" t="s">
        <v>93</v>
      </c>
      <c r="T29" s="147" t="s">
        <v>660</v>
      </c>
      <c r="V29" s="9" t="str">
        <f t="shared" si="0"/>
        <v xml:space="preserve">	//	logic	VCCIO,</v>
      </c>
    </row>
    <row r="30" spans="1:22">
      <c r="A30" s="14">
        <v>1</v>
      </c>
      <c r="B30" s="15" t="s">
        <v>97</v>
      </c>
      <c r="C30" s="15"/>
      <c r="D30" s="15"/>
      <c r="E30" s="15" t="s">
        <v>133</v>
      </c>
      <c r="F30" s="14">
        <v>24</v>
      </c>
      <c r="H30" s="18">
        <v>22</v>
      </c>
      <c r="I30" s="13"/>
      <c r="J30" s="14">
        <v>24</v>
      </c>
      <c r="K30" s="18" t="s">
        <v>164</v>
      </c>
      <c r="L30" s="139">
        <v>40</v>
      </c>
      <c r="M30" s="141" t="s">
        <v>657</v>
      </c>
      <c r="N30" s="18" t="s">
        <v>169</v>
      </c>
      <c r="O30" s="18" t="s">
        <v>668</v>
      </c>
      <c r="P30" s="141" t="s">
        <v>657</v>
      </c>
      <c r="Q30" s="140" t="s">
        <v>686</v>
      </c>
      <c r="R30" s="14">
        <v>24</v>
      </c>
      <c r="S30" s="18" t="s">
        <v>224</v>
      </c>
      <c r="T30" s="18" t="s">
        <v>244</v>
      </c>
      <c r="V30" s="9" t="str">
        <f t="shared" si="0"/>
        <v xml:space="preserve">	output	logic	GPIO21,</v>
      </c>
    </row>
    <row r="31" spans="1:22">
      <c r="A31" s="14">
        <v>1</v>
      </c>
      <c r="B31" s="15" t="s">
        <v>97</v>
      </c>
      <c r="C31" s="15"/>
      <c r="D31" s="15"/>
      <c r="E31" s="15"/>
      <c r="F31" s="14">
        <v>25</v>
      </c>
      <c r="H31" s="18">
        <v>23</v>
      </c>
      <c r="I31" s="13"/>
      <c r="J31" s="14">
        <v>25</v>
      </c>
      <c r="K31" s="18" t="s">
        <v>164</v>
      </c>
      <c r="L31" s="139">
        <v>37</v>
      </c>
      <c r="M31" s="141" t="s">
        <v>658</v>
      </c>
      <c r="N31" s="18" t="s">
        <v>169</v>
      </c>
      <c r="O31" s="140" t="s">
        <v>74</v>
      </c>
      <c r="P31" s="141" t="s">
        <v>657</v>
      </c>
      <c r="Q31" s="140" t="s">
        <v>686</v>
      </c>
      <c r="R31" s="14">
        <v>25</v>
      </c>
      <c r="S31" s="18" t="s">
        <v>223</v>
      </c>
      <c r="T31" s="18" t="s">
        <v>245</v>
      </c>
      <c r="V31" s="9" t="str">
        <f t="shared" si="0"/>
        <v xml:space="preserve">	output	logic	GPIO26,</v>
      </c>
    </row>
    <row r="32" spans="1:22">
      <c r="A32" s="14">
        <v>1</v>
      </c>
      <c r="B32" s="15" t="s">
        <v>97</v>
      </c>
      <c r="C32" s="15"/>
      <c r="D32" s="15"/>
      <c r="E32" s="15" t="s">
        <v>131</v>
      </c>
      <c r="F32" s="14">
        <v>26</v>
      </c>
      <c r="H32" s="18">
        <v>24</v>
      </c>
      <c r="I32" s="13"/>
      <c r="J32" s="14">
        <v>26</v>
      </c>
      <c r="K32" s="18" t="s">
        <v>164</v>
      </c>
      <c r="L32" s="139">
        <v>38</v>
      </c>
      <c r="M32" s="141" t="s">
        <v>658</v>
      </c>
      <c r="N32" s="18" t="s">
        <v>169</v>
      </c>
      <c r="O32" s="18" t="s">
        <v>669</v>
      </c>
      <c r="P32" s="141" t="s">
        <v>657</v>
      </c>
      <c r="Q32" s="140" t="s">
        <v>686</v>
      </c>
      <c r="R32" s="14">
        <v>26</v>
      </c>
      <c r="S32" s="18" t="s">
        <v>204</v>
      </c>
      <c r="T32" s="18" t="s">
        <v>246</v>
      </c>
      <c r="V32" s="9" t="str">
        <f t="shared" si="0"/>
        <v xml:space="preserve">	output	logic	GPIO20,</v>
      </c>
    </row>
    <row r="33" spans="1:22">
      <c r="A33" s="14">
        <v>1</v>
      </c>
      <c r="B33" s="15" t="s">
        <v>97</v>
      </c>
      <c r="C33" s="15"/>
      <c r="D33" s="15"/>
      <c r="E33" s="15" t="s">
        <v>130</v>
      </c>
      <c r="F33" s="14">
        <v>27</v>
      </c>
      <c r="H33" s="18">
        <v>25</v>
      </c>
      <c r="I33" s="13"/>
      <c r="J33" s="14">
        <v>27</v>
      </c>
      <c r="K33" s="18" t="s">
        <v>164</v>
      </c>
      <c r="L33" s="139">
        <v>36</v>
      </c>
      <c r="M33" s="141" t="s">
        <v>658</v>
      </c>
      <c r="N33" s="18" t="s">
        <v>169</v>
      </c>
      <c r="O33" s="140" t="s">
        <v>74</v>
      </c>
      <c r="P33" s="141" t="s">
        <v>657</v>
      </c>
      <c r="Q33" s="140" t="s">
        <v>686</v>
      </c>
      <c r="R33" s="14">
        <v>27</v>
      </c>
      <c r="S33" s="18" t="s">
        <v>203</v>
      </c>
      <c r="T33" s="18" t="s">
        <v>247</v>
      </c>
      <c r="V33" s="9" t="str">
        <f t="shared" si="0"/>
        <v xml:space="preserve">	output	logic	GPIO16,</v>
      </c>
    </row>
    <row r="34" spans="1:22">
      <c r="A34" s="14">
        <v>1</v>
      </c>
      <c r="B34" s="15" t="s">
        <v>97</v>
      </c>
      <c r="C34" s="15"/>
      <c r="D34" s="15" t="s">
        <v>129</v>
      </c>
      <c r="E34" s="15" t="s">
        <v>128</v>
      </c>
      <c r="F34" s="14">
        <v>28</v>
      </c>
      <c r="H34" s="18">
        <v>26</v>
      </c>
      <c r="I34" s="13"/>
      <c r="J34" s="14">
        <v>28</v>
      </c>
      <c r="K34" s="152" t="s">
        <v>663</v>
      </c>
      <c r="L34" s="139"/>
      <c r="M34" s="141"/>
      <c r="N34" s="18"/>
      <c r="O34" s="18"/>
      <c r="P34" s="141" t="s">
        <v>657</v>
      </c>
      <c r="Q34" s="140"/>
      <c r="R34" s="14">
        <v>28</v>
      </c>
      <c r="S34" s="18" t="s">
        <v>129</v>
      </c>
      <c r="T34" s="18"/>
      <c r="V34" s="9" t="str">
        <f t="shared" si="0"/>
        <v xml:space="preserve">	output	logic	DEV_OE,</v>
      </c>
    </row>
    <row r="35" spans="1:22">
      <c r="A35" s="14">
        <v>1</v>
      </c>
      <c r="B35" s="15" t="s">
        <v>97</v>
      </c>
      <c r="C35" s="15"/>
      <c r="D35" s="15" t="s">
        <v>127</v>
      </c>
      <c r="E35" s="15" t="s">
        <v>126</v>
      </c>
      <c r="F35" s="14">
        <v>29</v>
      </c>
      <c r="H35" s="18">
        <v>27</v>
      </c>
      <c r="I35" s="13"/>
      <c r="J35" s="14">
        <v>29</v>
      </c>
      <c r="K35" s="152" t="s">
        <v>663</v>
      </c>
      <c r="L35" s="139"/>
      <c r="M35" s="141"/>
      <c r="N35" s="18"/>
      <c r="O35" s="18"/>
      <c r="P35" s="141" t="s">
        <v>657</v>
      </c>
      <c r="Q35" s="140"/>
      <c r="R35" s="14">
        <v>29</v>
      </c>
      <c r="S35" s="18" t="s">
        <v>127</v>
      </c>
      <c r="T35" s="18"/>
      <c r="V35" s="9" t="str">
        <f t="shared" si="0"/>
        <v xml:space="preserve">	output	logic	DEV_CLRn,</v>
      </c>
    </row>
    <row r="36" spans="1:22">
      <c r="A36" s="14">
        <v>1</v>
      </c>
      <c r="B36" s="15" t="s">
        <v>97</v>
      </c>
      <c r="C36" s="15"/>
      <c r="D36" s="15"/>
      <c r="E36" s="15" t="s">
        <v>125</v>
      </c>
      <c r="F36" s="14">
        <v>30</v>
      </c>
      <c r="H36" s="18">
        <v>28</v>
      </c>
      <c r="I36" s="13"/>
      <c r="J36" s="14">
        <v>30</v>
      </c>
      <c r="K36" s="18" t="s">
        <v>164</v>
      </c>
      <c r="L36" s="139">
        <v>35</v>
      </c>
      <c r="M36" s="141" t="s">
        <v>688</v>
      </c>
      <c r="N36" s="18" t="s">
        <v>169</v>
      </c>
      <c r="O36" s="18" t="s">
        <v>670</v>
      </c>
      <c r="P36" s="141" t="s">
        <v>657</v>
      </c>
      <c r="Q36" s="140" t="s">
        <v>686</v>
      </c>
      <c r="R36" s="14">
        <v>30</v>
      </c>
      <c r="S36" s="18" t="s">
        <v>202</v>
      </c>
      <c r="T36" s="18" t="s">
        <v>248</v>
      </c>
      <c r="V36" s="9" t="str">
        <f t="shared" si="0"/>
        <v xml:space="preserve">	output	logic	GPIO19,</v>
      </c>
    </row>
    <row r="37" spans="1:22">
      <c r="A37" s="14">
        <v>1</v>
      </c>
      <c r="B37" s="15" t="s">
        <v>97</v>
      </c>
      <c r="C37" s="15"/>
      <c r="D37" s="15"/>
      <c r="E37" s="15" t="s">
        <v>124</v>
      </c>
      <c r="F37" s="14">
        <v>31</v>
      </c>
      <c r="H37" s="18">
        <v>29</v>
      </c>
      <c r="I37" s="13"/>
      <c r="J37" s="14">
        <v>31</v>
      </c>
      <c r="K37" s="18" t="s">
        <v>164</v>
      </c>
      <c r="L37" s="139">
        <v>33</v>
      </c>
      <c r="M37" s="141" t="s">
        <v>657</v>
      </c>
      <c r="N37" s="18" t="s">
        <v>169</v>
      </c>
      <c r="O37" s="18" t="s">
        <v>671</v>
      </c>
      <c r="P37" s="141" t="s">
        <v>657</v>
      </c>
      <c r="Q37" s="140" t="s">
        <v>686</v>
      </c>
      <c r="R37" s="14">
        <v>31</v>
      </c>
      <c r="S37" s="18" t="s">
        <v>201</v>
      </c>
      <c r="T37" s="18" t="s">
        <v>249</v>
      </c>
      <c r="V37" s="9" t="str">
        <f t="shared" si="0"/>
        <v xml:space="preserve">	output	logic	GPIO13,</v>
      </c>
    </row>
    <row r="38" spans="1:22">
      <c r="A38" s="14">
        <v>1</v>
      </c>
      <c r="B38" s="15" t="s">
        <v>97</v>
      </c>
      <c r="C38" s="15"/>
      <c r="D38" s="15"/>
      <c r="E38" s="15" t="s">
        <v>123</v>
      </c>
      <c r="F38" s="14">
        <v>32</v>
      </c>
      <c r="H38" s="18">
        <v>30</v>
      </c>
      <c r="I38" s="13"/>
      <c r="J38" s="14">
        <v>32</v>
      </c>
      <c r="K38" s="18" t="s">
        <v>164</v>
      </c>
      <c r="L38" s="139">
        <v>31</v>
      </c>
      <c r="M38" s="141" t="s">
        <v>658</v>
      </c>
      <c r="N38" s="18" t="s">
        <v>169</v>
      </c>
      <c r="O38" s="140" t="s">
        <v>74</v>
      </c>
      <c r="P38" s="141" t="s">
        <v>657</v>
      </c>
      <c r="Q38" s="140" t="s">
        <v>686</v>
      </c>
      <c r="R38" s="14">
        <v>32</v>
      </c>
      <c r="S38" s="18" t="s">
        <v>200</v>
      </c>
      <c r="T38" s="18" t="s">
        <v>250</v>
      </c>
      <c r="V38" s="9" t="str">
        <f t="shared" si="0"/>
        <v xml:space="preserve">	output	logic	GPIO6,</v>
      </c>
    </row>
    <row r="39" spans="1:22">
      <c r="A39" s="14">
        <v>1</v>
      </c>
      <c r="B39" s="15" t="s">
        <v>97</v>
      </c>
      <c r="C39" s="15"/>
      <c r="D39" s="15"/>
      <c r="E39" s="15" t="s">
        <v>122</v>
      </c>
      <c r="F39" s="14">
        <v>33</v>
      </c>
      <c r="H39" s="18">
        <v>31</v>
      </c>
      <c r="I39" s="13"/>
      <c r="J39" s="14">
        <v>33</v>
      </c>
      <c r="K39" s="18" t="s">
        <v>164</v>
      </c>
      <c r="L39" s="139">
        <v>32</v>
      </c>
      <c r="M39" s="141" t="s">
        <v>657</v>
      </c>
      <c r="N39" s="18" t="s">
        <v>169</v>
      </c>
      <c r="O39" s="18" t="s">
        <v>672</v>
      </c>
      <c r="P39" s="141" t="s">
        <v>657</v>
      </c>
      <c r="Q39" s="140" t="s">
        <v>686</v>
      </c>
      <c r="R39" s="14">
        <v>33</v>
      </c>
      <c r="S39" s="18" t="s">
        <v>199</v>
      </c>
      <c r="T39" s="18" t="s">
        <v>251</v>
      </c>
      <c r="V39" s="9" t="str">
        <f t="shared" si="0"/>
        <v xml:space="preserve">	output	logic	GPIO12,</v>
      </c>
    </row>
    <row r="40" spans="1:22">
      <c r="A40" s="14">
        <v>2</v>
      </c>
      <c r="B40" s="15" t="s">
        <v>97</v>
      </c>
      <c r="C40" s="15"/>
      <c r="D40" s="15"/>
      <c r="E40" s="15" t="s">
        <v>121</v>
      </c>
      <c r="F40" s="14">
        <v>34</v>
      </c>
      <c r="H40" s="18">
        <v>32</v>
      </c>
      <c r="I40" s="13"/>
      <c r="J40" s="14">
        <v>34</v>
      </c>
      <c r="K40" s="18" t="s">
        <v>164</v>
      </c>
      <c r="L40" s="139">
        <v>29</v>
      </c>
      <c r="M40" s="141" t="s">
        <v>658</v>
      </c>
      <c r="N40" s="18" t="s">
        <v>169</v>
      </c>
      <c r="O40" s="140" t="s">
        <v>74</v>
      </c>
      <c r="P40" s="141" t="s">
        <v>657</v>
      </c>
      <c r="Q40" s="140" t="s">
        <v>686</v>
      </c>
      <c r="R40" s="14">
        <v>34</v>
      </c>
      <c r="S40" s="18" t="s">
        <v>196</v>
      </c>
      <c r="T40" s="18" t="s">
        <v>252</v>
      </c>
      <c r="V40" s="9" t="str">
        <f t="shared" si="0"/>
        <v xml:space="preserve">	output	logic	GPIO5,</v>
      </c>
    </row>
    <row r="41" spans="1:22">
      <c r="A41" s="14">
        <v>2</v>
      </c>
      <c r="B41" s="15" t="s">
        <v>97</v>
      </c>
      <c r="C41" s="15"/>
      <c r="D41" s="15"/>
      <c r="E41" s="15" t="s">
        <v>120</v>
      </c>
      <c r="F41" s="14">
        <v>35</v>
      </c>
      <c r="H41" s="18">
        <v>33</v>
      </c>
      <c r="I41" s="13"/>
      <c r="J41" s="14">
        <v>35</v>
      </c>
      <c r="K41" s="18" t="s">
        <v>164</v>
      </c>
      <c r="L41" s="139">
        <v>27</v>
      </c>
      <c r="M41" s="141" t="s">
        <v>688</v>
      </c>
      <c r="N41" s="18" t="s">
        <v>169</v>
      </c>
      <c r="O41" s="18" t="s">
        <v>673</v>
      </c>
      <c r="P41" s="141" t="s">
        <v>657</v>
      </c>
      <c r="Q41" s="140" t="s">
        <v>686</v>
      </c>
      <c r="R41" s="14">
        <v>35</v>
      </c>
      <c r="S41" s="18" t="s">
        <v>195</v>
      </c>
      <c r="T41" s="18" t="s">
        <v>253</v>
      </c>
      <c r="V41" s="9" t="str">
        <f t="shared" si="0"/>
        <v xml:space="preserve">	output	logic	GPIO0,</v>
      </c>
    </row>
    <row r="42" spans="1:22">
      <c r="A42" s="14">
        <v>2</v>
      </c>
      <c r="B42" s="15" t="s">
        <v>97</v>
      </c>
      <c r="C42" s="15"/>
      <c r="D42" s="15"/>
      <c r="E42" s="15" t="s">
        <v>119</v>
      </c>
      <c r="F42" s="14">
        <v>36</v>
      </c>
      <c r="H42" s="18">
        <v>34</v>
      </c>
      <c r="I42" s="13"/>
      <c r="J42" s="14">
        <v>36</v>
      </c>
      <c r="K42" s="18" t="s">
        <v>164</v>
      </c>
      <c r="L42" s="139">
        <v>28</v>
      </c>
      <c r="M42" s="141" t="s">
        <v>657</v>
      </c>
      <c r="N42" s="18" t="s">
        <v>169</v>
      </c>
      <c r="O42" s="18" t="s">
        <v>674</v>
      </c>
      <c r="P42" s="141" t="s">
        <v>657</v>
      </c>
      <c r="Q42" s="140" t="s">
        <v>686</v>
      </c>
      <c r="R42" s="14">
        <v>36</v>
      </c>
      <c r="S42" s="18" t="s">
        <v>197</v>
      </c>
      <c r="T42" s="18" t="s">
        <v>254</v>
      </c>
      <c r="V42" s="9" t="str">
        <f t="shared" si="0"/>
        <v xml:space="preserve">	output	logic	GPIO1,</v>
      </c>
    </row>
    <row r="43" spans="1:22">
      <c r="A43" s="14">
        <v>2</v>
      </c>
      <c r="B43" s="15" t="s">
        <v>97</v>
      </c>
      <c r="C43" s="15"/>
      <c r="D43" s="15"/>
      <c r="E43" s="15" t="s">
        <v>118</v>
      </c>
      <c r="F43" s="14">
        <v>37</v>
      </c>
      <c r="H43" s="18">
        <v>35</v>
      </c>
      <c r="I43" s="13"/>
      <c r="J43" s="14">
        <v>37</v>
      </c>
      <c r="K43" s="18" t="s">
        <v>164</v>
      </c>
      <c r="L43" s="139">
        <v>26</v>
      </c>
      <c r="M43" s="141" t="s">
        <v>657</v>
      </c>
      <c r="N43" s="18" t="s">
        <v>169</v>
      </c>
      <c r="O43" s="18" t="s">
        <v>675</v>
      </c>
      <c r="P43" s="141" t="s">
        <v>657</v>
      </c>
      <c r="Q43" s="140" t="s">
        <v>686</v>
      </c>
      <c r="R43" s="14">
        <v>37</v>
      </c>
      <c r="S43" s="18" t="s">
        <v>194</v>
      </c>
      <c r="T43" s="18" t="s">
        <v>255</v>
      </c>
      <c r="V43" s="9" t="str">
        <f t="shared" si="0"/>
        <v xml:space="preserve">	output	logic	GPIO7,</v>
      </c>
    </row>
    <row r="44" spans="1:22">
      <c r="A44" s="14">
        <v>2</v>
      </c>
      <c r="B44" s="15" t="s">
        <v>97</v>
      </c>
      <c r="C44" s="15"/>
      <c r="D44" s="15"/>
      <c r="E44" s="15"/>
      <c r="F44" s="14">
        <v>38</v>
      </c>
      <c r="H44" s="18">
        <v>36</v>
      </c>
      <c r="I44" s="13"/>
      <c r="J44" s="14">
        <v>38</v>
      </c>
      <c r="K44" s="18" t="s">
        <v>164</v>
      </c>
      <c r="L44" s="139">
        <v>23</v>
      </c>
      <c r="M44" s="141" t="s">
        <v>657</v>
      </c>
      <c r="N44" s="18" t="s">
        <v>169</v>
      </c>
      <c r="O44" s="18" t="s">
        <v>676</v>
      </c>
      <c r="P44" s="141" t="s">
        <v>657</v>
      </c>
      <c r="Q44" s="140" t="s">
        <v>686</v>
      </c>
      <c r="R44" s="14">
        <v>38</v>
      </c>
      <c r="S44" s="18" t="s">
        <v>198</v>
      </c>
      <c r="T44" s="18" t="s">
        <v>256</v>
      </c>
      <c r="V44" s="9" t="str">
        <f t="shared" si="0"/>
        <v xml:space="preserve">	output	logic	GPIO11,</v>
      </c>
    </row>
    <row r="45" spans="1:22">
      <c r="A45" s="14"/>
      <c r="B45" s="15" t="s">
        <v>94</v>
      </c>
      <c r="C45" s="15"/>
      <c r="D45" s="15"/>
      <c r="E45" s="15"/>
      <c r="F45" s="14">
        <v>39</v>
      </c>
      <c r="H45" s="18">
        <v>61</v>
      </c>
      <c r="I45" s="13"/>
      <c r="J45" s="151">
        <v>39</v>
      </c>
      <c r="K45" s="147" t="s">
        <v>93</v>
      </c>
      <c r="L45" s="148" t="s">
        <v>74</v>
      </c>
      <c r="M45" s="147" t="s">
        <v>93</v>
      </c>
      <c r="N45" s="147" t="s">
        <v>93</v>
      </c>
      <c r="O45" s="149" t="s">
        <v>74</v>
      </c>
      <c r="P45" s="150" t="s">
        <v>659</v>
      </c>
      <c r="Q45" s="149"/>
      <c r="R45" s="151">
        <v>39</v>
      </c>
      <c r="S45" s="147" t="s">
        <v>93</v>
      </c>
      <c r="T45" s="147" t="s">
        <v>660</v>
      </c>
      <c r="V45" s="9" t="str">
        <f t="shared" si="0"/>
        <v xml:space="preserve">	//	logic	VCCIO,</v>
      </c>
    </row>
    <row r="46" spans="1:22">
      <c r="A46" s="14">
        <v>2</v>
      </c>
      <c r="B46" s="15" t="s">
        <v>97</v>
      </c>
      <c r="C46" s="15" t="s">
        <v>116</v>
      </c>
      <c r="D46" s="15"/>
      <c r="E46" s="15"/>
      <c r="F46" s="14">
        <v>40</v>
      </c>
      <c r="H46" s="18">
        <v>37</v>
      </c>
      <c r="I46" s="13"/>
      <c r="J46" s="14">
        <v>40</v>
      </c>
      <c r="K46" s="18" t="s">
        <v>164</v>
      </c>
      <c r="L46" s="139"/>
      <c r="M46" s="141"/>
      <c r="N46" s="18" t="s">
        <v>169</v>
      </c>
      <c r="O46" s="18"/>
      <c r="P46" s="141" t="s">
        <v>657</v>
      </c>
      <c r="Q46" s="140"/>
      <c r="R46" s="14">
        <v>40</v>
      </c>
      <c r="S46" s="18" t="s">
        <v>190</v>
      </c>
      <c r="T46" s="18" t="s">
        <v>270</v>
      </c>
      <c r="V46" s="9" t="str">
        <f t="shared" si="0"/>
        <v xml:space="preserve">	output	logic	GPIO9,</v>
      </c>
    </row>
    <row r="47" spans="1:22">
      <c r="A47" s="14"/>
      <c r="B47" s="15" t="s">
        <v>92</v>
      </c>
      <c r="C47" s="15"/>
      <c r="D47" s="15"/>
      <c r="E47" s="15"/>
      <c r="F47" s="14">
        <v>41</v>
      </c>
      <c r="H47" s="18">
        <v>64</v>
      </c>
      <c r="I47" s="13"/>
      <c r="J47" s="151">
        <v>41</v>
      </c>
      <c r="K47" s="147" t="s">
        <v>93</v>
      </c>
      <c r="L47" s="148" t="s">
        <v>74</v>
      </c>
      <c r="M47" s="147" t="s">
        <v>93</v>
      </c>
      <c r="N47" s="147" t="s">
        <v>93</v>
      </c>
      <c r="O47" s="149" t="s">
        <v>74</v>
      </c>
      <c r="P47" s="150" t="s">
        <v>659</v>
      </c>
      <c r="Q47" s="149"/>
      <c r="R47" s="151">
        <v>41</v>
      </c>
      <c r="S47" s="147" t="s">
        <v>93</v>
      </c>
      <c r="T47" s="147" t="s">
        <v>660</v>
      </c>
      <c r="V47" s="9" t="str">
        <f t="shared" si="0"/>
        <v xml:space="preserve">	//	logic	VCCIO,</v>
      </c>
    </row>
    <row r="48" spans="1:22">
      <c r="A48" s="14">
        <v>2</v>
      </c>
      <c r="B48" s="15" t="s">
        <v>97</v>
      </c>
      <c r="C48" s="15" t="s">
        <v>115</v>
      </c>
      <c r="D48" s="15"/>
      <c r="E48" s="15"/>
      <c r="F48" s="14">
        <v>42</v>
      </c>
      <c r="H48" s="18">
        <v>38</v>
      </c>
      <c r="I48" s="13"/>
      <c r="J48" s="14">
        <v>42</v>
      </c>
      <c r="K48" s="18" t="s">
        <v>164</v>
      </c>
      <c r="L48" s="139"/>
      <c r="M48" s="141"/>
      <c r="N48" s="18" t="s">
        <v>169</v>
      </c>
      <c r="O48" s="18"/>
      <c r="P48" s="141" t="s">
        <v>657</v>
      </c>
      <c r="Q48" s="140"/>
      <c r="R48" s="14">
        <v>42</v>
      </c>
      <c r="S48" s="18" t="s">
        <v>189</v>
      </c>
      <c r="T48" s="18" t="s">
        <v>271</v>
      </c>
      <c r="V48" s="9" t="str">
        <f t="shared" si="0"/>
        <v xml:space="preserve">	output	logic	GPIO10,</v>
      </c>
    </row>
    <row r="49" spans="1:22">
      <c r="A49" s="14">
        <v>2</v>
      </c>
      <c r="B49" s="15" t="s">
        <v>97</v>
      </c>
      <c r="C49" s="15"/>
      <c r="D49" s="15"/>
      <c r="E49" s="15" t="s">
        <v>114</v>
      </c>
      <c r="F49" s="14">
        <v>43</v>
      </c>
      <c r="H49" s="18">
        <v>39</v>
      </c>
      <c r="I49" s="13"/>
      <c r="J49" s="14">
        <v>43</v>
      </c>
      <c r="K49" s="18" t="s">
        <v>210</v>
      </c>
      <c r="L49" s="139">
        <v>2</v>
      </c>
      <c r="M49" s="141"/>
      <c r="N49" s="18" t="s">
        <v>211</v>
      </c>
      <c r="O49" s="146" t="s">
        <v>74</v>
      </c>
      <c r="P49" s="141" t="s">
        <v>658</v>
      </c>
      <c r="Q49" s="140"/>
      <c r="R49" s="14">
        <v>43</v>
      </c>
      <c r="S49" s="18" t="s">
        <v>210</v>
      </c>
      <c r="T49" s="18" t="s">
        <v>211</v>
      </c>
      <c r="V49" s="9" t="str">
        <f t="shared" si="0"/>
        <v xml:space="preserve">	input	logic	SW1,</v>
      </c>
    </row>
    <row r="50" spans="1:22">
      <c r="A50" s="14">
        <v>2</v>
      </c>
      <c r="B50" s="15" t="s">
        <v>97</v>
      </c>
      <c r="C50" s="15"/>
      <c r="D50" s="15"/>
      <c r="E50" s="15" t="s">
        <v>113</v>
      </c>
      <c r="F50" s="14">
        <v>44</v>
      </c>
      <c r="H50" s="18">
        <v>40</v>
      </c>
      <c r="I50" s="13"/>
      <c r="J50" s="14">
        <v>44</v>
      </c>
      <c r="K50" s="18" t="s">
        <v>164</v>
      </c>
      <c r="L50" s="139" t="s">
        <v>164</v>
      </c>
      <c r="M50" s="141"/>
      <c r="N50" s="18" t="s">
        <v>169</v>
      </c>
      <c r="O50" s="18" t="s">
        <v>677</v>
      </c>
      <c r="P50" s="141" t="s">
        <v>657</v>
      </c>
      <c r="Q50" s="140" t="s">
        <v>686</v>
      </c>
      <c r="R50" s="14">
        <v>44</v>
      </c>
      <c r="S50" s="18" t="s">
        <v>238</v>
      </c>
      <c r="T50" s="18" t="s">
        <v>225</v>
      </c>
      <c r="V50" s="9" t="str">
        <f t="shared" si="0"/>
        <v xml:space="preserve">	output	logic	RPIDCT,</v>
      </c>
    </row>
    <row r="51" spans="1:22">
      <c r="A51" s="14">
        <v>2</v>
      </c>
      <c r="B51" s="15" t="s">
        <v>97</v>
      </c>
      <c r="C51" s="15"/>
      <c r="D51" s="15"/>
      <c r="E51" s="15"/>
      <c r="F51" s="14">
        <v>45</v>
      </c>
      <c r="H51" s="18">
        <v>41</v>
      </c>
      <c r="I51" s="13"/>
      <c r="J51" s="14">
        <v>45</v>
      </c>
      <c r="K51" s="18" t="s">
        <v>239</v>
      </c>
      <c r="L51" s="139">
        <v>2</v>
      </c>
      <c r="M51" s="141"/>
      <c r="N51" s="18" t="s">
        <v>240</v>
      </c>
      <c r="O51" s="146" t="s">
        <v>74</v>
      </c>
      <c r="P51" s="141" t="s">
        <v>658</v>
      </c>
      <c r="Q51" s="140"/>
      <c r="R51" s="14">
        <v>45</v>
      </c>
      <c r="S51" s="18" t="s">
        <v>239</v>
      </c>
      <c r="T51" s="18" t="s">
        <v>240</v>
      </c>
      <c r="V51" s="9" t="str">
        <f t="shared" si="0"/>
        <v xml:space="preserve">	input	logic	SW2,</v>
      </c>
    </row>
    <row r="52" spans="1:22">
      <c r="A52" s="14">
        <v>2</v>
      </c>
      <c r="B52" s="15" t="s">
        <v>97</v>
      </c>
      <c r="C52" s="15"/>
      <c r="D52" s="15"/>
      <c r="E52" s="15" t="s">
        <v>111</v>
      </c>
      <c r="F52" s="14">
        <v>46</v>
      </c>
      <c r="H52" s="18">
        <v>42</v>
      </c>
      <c r="I52" s="13"/>
      <c r="J52" s="14">
        <v>46</v>
      </c>
      <c r="K52" s="18" t="s">
        <v>164</v>
      </c>
      <c r="L52" s="139">
        <v>24</v>
      </c>
      <c r="M52" s="141" t="s">
        <v>657</v>
      </c>
      <c r="N52" s="18" t="s">
        <v>169</v>
      </c>
      <c r="O52" s="18" t="s">
        <v>678</v>
      </c>
      <c r="P52" s="141" t="s">
        <v>657</v>
      </c>
      <c r="Q52" s="140" t="s">
        <v>686</v>
      </c>
      <c r="R52" s="14">
        <v>46</v>
      </c>
      <c r="S52" s="18" t="s">
        <v>193</v>
      </c>
      <c r="T52" s="18" t="s">
        <v>257</v>
      </c>
      <c r="V52" s="9" t="str">
        <f t="shared" si="0"/>
        <v xml:space="preserve">	output	logic	GPIO8,</v>
      </c>
    </row>
    <row r="53" spans="1:22">
      <c r="A53" s="14">
        <v>2</v>
      </c>
      <c r="B53" s="15" t="s">
        <v>97</v>
      </c>
      <c r="C53" s="15"/>
      <c r="D53" s="15"/>
      <c r="E53" s="15" t="s">
        <v>110</v>
      </c>
      <c r="F53" s="14">
        <v>47</v>
      </c>
      <c r="H53" s="18">
        <v>43</v>
      </c>
      <c r="I53" s="13"/>
      <c r="J53" s="14">
        <v>47</v>
      </c>
      <c r="K53" s="18" t="s">
        <v>164</v>
      </c>
      <c r="L53" s="139">
        <v>22</v>
      </c>
      <c r="M53" s="141" t="s">
        <v>658</v>
      </c>
      <c r="N53" s="18" t="s">
        <v>169</v>
      </c>
      <c r="O53" s="140" t="s">
        <v>74</v>
      </c>
      <c r="P53" s="141" t="s">
        <v>657</v>
      </c>
      <c r="Q53" s="140" t="s">
        <v>686</v>
      </c>
      <c r="R53" s="14">
        <v>47</v>
      </c>
      <c r="S53" s="18" t="s">
        <v>192</v>
      </c>
      <c r="T53" s="18" t="s">
        <v>258</v>
      </c>
      <c r="V53" s="9" t="str">
        <f t="shared" si="0"/>
        <v xml:space="preserve">	output	logic	GPIO25,</v>
      </c>
    </row>
    <row r="54" spans="1:22">
      <c r="A54" s="14">
        <v>2</v>
      </c>
      <c r="B54" s="15" t="s">
        <v>97</v>
      </c>
      <c r="C54" s="15"/>
      <c r="D54" s="15"/>
      <c r="E54" s="15"/>
      <c r="F54" s="14">
        <v>48</v>
      </c>
      <c r="H54" s="18">
        <v>44</v>
      </c>
      <c r="I54" s="13"/>
      <c r="J54" s="14">
        <v>48</v>
      </c>
      <c r="K54" s="18" t="s">
        <v>164</v>
      </c>
      <c r="L54" s="139">
        <v>18</v>
      </c>
      <c r="M54" s="141" t="s">
        <v>658</v>
      </c>
      <c r="N54" s="18" t="s">
        <v>169</v>
      </c>
      <c r="O54" s="140" t="s">
        <v>74</v>
      </c>
      <c r="P54" s="141" t="s">
        <v>657</v>
      </c>
      <c r="Q54" s="140" t="s">
        <v>686</v>
      </c>
      <c r="R54" s="14">
        <v>48</v>
      </c>
      <c r="S54" s="18" t="s">
        <v>191</v>
      </c>
      <c r="T54" s="18" t="s">
        <v>259</v>
      </c>
      <c r="V54" s="9" t="str">
        <f t="shared" si="0"/>
        <v xml:space="preserve">	output	logic	GPIO24,</v>
      </c>
    </row>
    <row r="55" spans="1:22">
      <c r="A55" s="14">
        <v>2</v>
      </c>
      <c r="B55" s="15" t="s">
        <v>97</v>
      </c>
      <c r="C55" s="15"/>
      <c r="D55" s="15"/>
      <c r="E55" s="15" t="s">
        <v>108</v>
      </c>
      <c r="F55" s="14">
        <v>49</v>
      </c>
      <c r="H55" s="18">
        <v>45</v>
      </c>
      <c r="I55" s="13"/>
      <c r="J55" s="14">
        <v>49</v>
      </c>
      <c r="K55" s="18" t="s">
        <v>164</v>
      </c>
      <c r="L55" s="139">
        <v>15</v>
      </c>
      <c r="M55" s="141" t="s">
        <v>658</v>
      </c>
      <c r="N55" s="18" t="s">
        <v>169</v>
      </c>
      <c r="O55" s="140" t="s">
        <v>74</v>
      </c>
      <c r="P55" s="141" t="s">
        <v>657</v>
      </c>
      <c r="Q55" s="140" t="s">
        <v>686</v>
      </c>
      <c r="R55" s="14">
        <v>49</v>
      </c>
      <c r="S55" s="18" t="s">
        <v>188</v>
      </c>
      <c r="T55" s="18" t="s">
        <v>260</v>
      </c>
      <c r="V55" s="9" t="str">
        <f t="shared" si="0"/>
        <v xml:space="preserve">	output	logic	GPIO22,</v>
      </c>
    </row>
    <row r="56" spans="1:22">
      <c r="A56" s="14">
        <v>2</v>
      </c>
      <c r="B56" s="15" t="s">
        <v>97</v>
      </c>
      <c r="C56" s="15"/>
      <c r="D56" s="15"/>
      <c r="E56" s="15" t="s">
        <v>107</v>
      </c>
      <c r="F56" s="14">
        <v>50</v>
      </c>
      <c r="H56" s="18">
        <v>46</v>
      </c>
      <c r="I56" s="13"/>
      <c r="J56" s="14">
        <v>50</v>
      </c>
      <c r="K56" s="18" t="s">
        <v>164</v>
      </c>
      <c r="L56" s="139">
        <v>16</v>
      </c>
      <c r="M56" s="141" t="s">
        <v>658</v>
      </c>
      <c r="N56" s="18" t="s">
        <v>169</v>
      </c>
      <c r="O56" s="140" t="s">
        <v>74</v>
      </c>
      <c r="P56" s="141" t="s">
        <v>657</v>
      </c>
      <c r="Q56" s="140" t="s">
        <v>686</v>
      </c>
      <c r="R56" s="14">
        <v>50</v>
      </c>
      <c r="S56" s="18" t="s">
        <v>187</v>
      </c>
      <c r="T56" s="18" t="s">
        <v>261</v>
      </c>
      <c r="V56" s="9" t="str">
        <f t="shared" si="0"/>
        <v xml:space="preserve">	output	logic	GPIO23,</v>
      </c>
    </row>
    <row r="57" spans="1:22">
      <c r="A57" s="14">
        <v>2</v>
      </c>
      <c r="B57" s="15" t="s">
        <v>97</v>
      </c>
      <c r="C57" s="15"/>
      <c r="D57" s="15"/>
      <c r="E57" s="15"/>
      <c r="F57" s="14">
        <v>51</v>
      </c>
      <c r="H57" s="18">
        <v>47</v>
      </c>
      <c r="I57" s="13"/>
      <c r="J57" s="14">
        <v>51</v>
      </c>
      <c r="K57" s="18" t="s">
        <v>230</v>
      </c>
      <c r="L57" s="139">
        <v>4</v>
      </c>
      <c r="M57" s="141" t="s">
        <v>658</v>
      </c>
      <c r="N57" s="18" t="s">
        <v>77</v>
      </c>
      <c r="O57" s="140" t="s">
        <v>74</v>
      </c>
      <c r="P57" s="141" t="s">
        <v>658</v>
      </c>
      <c r="Q57" s="140"/>
      <c r="R57" s="14">
        <v>51</v>
      </c>
      <c r="S57" s="18" t="s">
        <v>234</v>
      </c>
      <c r="T57" s="18" t="s">
        <v>231</v>
      </c>
      <c r="V57" s="9" t="str">
        <f t="shared" si="0"/>
        <v xml:space="preserve">	input	logic	U3RTX_R#,</v>
      </c>
    </row>
    <row r="58" spans="1:22">
      <c r="A58" s="14">
        <v>2</v>
      </c>
      <c r="B58" s="15" t="s">
        <v>97</v>
      </c>
      <c r="C58" s="15"/>
      <c r="D58" s="15"/>
      <c r="E58" s="15" t="s">
        <v>106</v>
      </c>
      <c r="F58" s="14">
        <v>52</v>
      </c>
      <c r="H58" s="18">
        <v>48</v>
      </c>
      <c r="I58" s="13"/>
      <c r="J58" s="14">
        <v>52</v>
      </c>
      <c r="K58" s="18" t="s">
        <v>164</v>
      </c>
      <c r="L58" s="139">
        <v>13</v>
      </c>
      <c r="M58" s="141" t="s">
        <v>658</v>
      </c>
      <c r="N58" s="18" t="s">
        <v>169</v>
      </c>
      <c r="O58" s="140" t="s">
        <v>74</v>
      </c>
      <c r="P58" s="141" t="s">
        <v>657</v>
      </c>
      <c r="Q58" s="140" t="s">
        <v>686</v>
      </c>
      <c r="R58" s="14">
        <v>52</v>
      </c>
      <c r="S58" s="18" t="s">
        <v>186</v>
      </c>
      <c r="T58" s="18" t="s">
        <v>262</v>
      </c>
      <c r="V58" s="9" t="str">
        <f t="shared" si="0"/>
        <v xml:space="preserve">	output	logic	GPIO27,</v>
      </c>
    </row>
    <row r="59" spans="1:22">
      <c r="A59" s="14">
        <v>2</v>
      </c>
      <c r="B59" s="15" t="s">
        <v>97</v>
      </c>
      <c r="C59" s="15"/>
      <c r="D59" s="15"/>
      <c r="E59" s="15" t="s">
        <v>105</v>
      </c>
      <c r="F59" s="14">
        <v>53</v>
      </c>
      <c r="H59" s="18">
        <v>49</v>
      </c>
      <c r="I59" s="13"/>
      <c r="J59" s="14">
        <v>53</v>
      </c>
      <c r="K59" s="18" t="s">
        <v>164</v>
      </c>
      <c r="L59" s="139">
        <v>11</v>
      </c>
      <c r="M59" s="141" t="s">
        <v>658</v>
      </c>
      <c r="N59" s="18" t="s">
        <v>169</v>
      </c>
      <c r="O59" s="140" t="s">
        <v>74</v>
      </c>
      <c r="P59" s="141" t="s">
        <v>657</v>
      </c>
      <c r="Q59" s="140" t="s">
        <v>686</v>
      </c>
      <c r="R59" s="14">
        <v>53</v>
      </c>
      <c r="S59" s="18" t="s">
        <v>185</v>
      </c>
      <c r="T59" s="18" t="s">
        <v>263</v>
      </c>
      <c r="V59" s="9" t="str">
        <f t="shared" si="0"/>
        <v xml:space="preserve">	output	logic	GPIO17,</v>
      </c>
    </row>
    <row r="60" spans="1:22">
      <c r="A60" s="14">
        <v>2</v>
      </c>
      <c r="B60" s="15" t="s">
        <v>97</v>
      </c>
      <c r="C60" s="15"/>
      <c r="D60" s="15"/>
      <c r="E60" s="15" t="s">
        <v>104</v>
      </c>
      <c r="F60" s="14">
        <v>54</v>
      </c>
      <c r="H60" s="18">
        <v>50</v>
      </c>
      <c r="I60" s="13"/>
      <c r="J60" s="14">
        <v>54</v>
      </c>
      <c r="K60" s="18" t="s">
        <v>164</v>
      </c>
      <c r="L60" s="139">
        <v>12</v>
      </c>
      <c r="M60" s="141" t="s">
        <v>657</v>
      </c>
      <c r="N60" s="18" t="s">
        <v>169</v>
      </c>
      <c r="O60" s="18" t="s">
        <v>679</v>
      </c>
      <c r="P60" s="141" t="s">
        <v>657</v>
      </c>
      <c r="Q60" s="140" t="s">
        <v>686</v>
      </c>
      <c r="R60" s="14">
        <v>54</v>
      </c>
      <c r="S60" s="18" t="s">
        <v>184</v>
      </c>
      <c r="T60" s="18" t="s">
        <v>264</v>
      </c>
      <c r="V60" s="9" t="str">
        <f t="shared" si="0"/>
        <v xml:space="preserve">	output	logic	GPIO18,</v>
      </c>
    </row>
    <row r="61" spans="1:22">
      <c r="A61" s="14">
        <v>2</v>
      </c>
      <c r="B61" s="15" t="s">
        <v>97</v>
      </c>
      <c r="C61" s="15"/>
      <c r="D61" s="15"/>
      <c r="E61" s="15" t="s">
        <v>103</v>
      </c>
      <c r="F61" s="14">
        <v>55</v>
      </c>
      <c r="H61" s="18">
        <v>51</v>
      </c>
      <c r="I61" s="13"/>
      <c r="J61" s="14">
        <v>55</v>
      </c>
      <c r="K61" s="18" t="s">
        <v>164</v>
      </c>
      <c r="L61" s="139">
        <v>10</v>
      </c>
      <c r="M61" s="141" t="s">
        <v>658</v>
      </c>
      <c r="N61" s="18" t="s">
        <v>169</v>
      </c>
      <c r="O61" s="18" t="s">
        <v>680</v>
      </c>
      <c r="P61" s="141" t="s">
        <v>657</v>
      </c>
      <c r="Q61" s="140" t="s">
        <v>686</v>
      </c>
      <c r="R61" s="14">
        <v>55</v>
      </c>
      <c r="S61" s="18" t="s">
        <v>183</v>
      </c>
      <c r="T61" s="18" t="s">
        <v>265</v>
      </c>
      <c r="V61" s="9" t="str">
        <f t="shared" si="0"/>
        <v xml:space="preserve">	output	logic	GPIO15,</v>
      </c>
    </row>
    <row r="62" spans="1:22">
      <c r="A62" s="14">
        <v>2</v>
      </c>
      <c r="B62" s="15" t="s">
        <v>97</v>
      </c>
      <c r="C62" s="15"/>
      <c r="D62" s="15"/>
      <c r="E62" s="15" t="s">
        <v>102</v>
      </c>
      <c r="F62" s="14">
        <v>56</v>
      </c>
      <c r="H62" s="18">
        <v>52</v>
      </c>
      <c r="I62" s="13"/>
      <c r="J62" s="14">
        <v>56</v>
      </c>
      <c r="K62" s="18" t="s">
        <v>230</v>
      </c>
      <c r="L62" s="139">
        <v>5</v>
      </c>
      <c r="M62" s="141" t="s">
        <v>658</v>
      </c>
      <c r="N62" s="18" t="s">
        <v>77</v>
      </c>
      <c r="O62" s="140" t="s">
        <v>74</v>
      </c>
      <c r="P62" s="141" t="s">
        <v>658</v>
      </c>
      <c r="Q62" s="140" t="s">
        <v>686</v>
      </c>
      <c r="R62" s="14">
        <v>56</v>
      </c>
      <c r="S62" s="18" t="s">
        <v>235</v>
      </c>
      <c r="T62" s="18" t="s">
        <v>226</v>
      </c>
      <c r="V62" s="9" t="str">
        <f t="shared" si="0"/>
        <v xml:space="preserve">	input	logic	U3CTS_R#,</v>
      </c>
    </row>
    <row r="63" spans="1:22">
      <c r="A63" s="14"/>
      <c r="B63" s="15" t="s">
        <v>94</v>
      </c>
      <c r="C63" s="15"/>
      <c r="D63" s="15"/>
      <c r="E63" s="15"/>
      <c r="F63" s="14">
        <v>57</v>
      </c>
      <c r="H63" s="18">
        <v>62</v>
      </c>
      <c r="I63" s="13"/>
      <c r="J63" s="151">
        <v>57</v>
      </c>
      <c r="K63" s="147" t="s">
        <v>93</v>
      </c>
      <c r="L63" s="148" t="s">
        <v>74</v>
      </c>
      <c r="M63" s="147" t="s">
        <v>93</v>
      </c>
      <c r="N63" s="147" t="s">
        <v>93</v>
      </c>
      <c r="O63" s="149" t="s">
        <v>74</v>
      </c>
      <c r="P63" s="150" t="s">
        <v>659</v>
      </c>
      <c r="Q63" s="149"/>
      <c r="R63" s="151">
        <v>57</v>
      </c>
      <c r="S63" s="147" t="s">
        <v>93</v>
      </c>
      <c r="T63" s="147" t="s">
        <v>660</v>
      </c>
      <c r="V63" s="9" t="str">
        <f t="shared" si="0"/>
        <v xml:space="preserve">	//	logic	VCCIO,</v>
      </c>
    </row>
    <row r="64" spans="1:22">
      <c r="A64" s="14">
        <v>2</v>
      </c>
      <c r="B64" s="15" t="s">
        <v>97</v>
      </c>
      <c r="C64" s="15"/>
      <c r="D64" s="15"/>
      <c r="E64" s="15" t="s">
        <v>101</v>
      </c>
      <c r="F64" s="14">
        <v>58</v>
      </c>
      <c r="H64" s="18">
        <v>53</v>
      </c>
      <c r="I64" s="13"/>
      <c r="J64" s="14">
        <v>58</v>
      </c>
      <c r="K64" s="18" t="s">
        <v>230</v>
      </c>
      <c r="L64" s="139">
        <v>8</v>
      </c>
      <c r="M64" s="141"/>
      <c r="N64" s="18" t="s">
        <v>77</v>
      </c>
      <c r="O64" s="146" t="s">
        <v>74</v>
      </c>
      <c r="P64" s="141" t="s">
        <v>658</v>
      </c>
      <c r="Q64" s="140" t="s">
        <v>686</v>
      </c>
      <c r="R64" s="14">
        <v>58</v>
      </c>
      <c r="S64" s="18" t="s">
        <v>236</v>
      </c>
      <c r="T64" s="18" t="s">
        <v>226</v>
      </c>
      <c r="V64" s="9" t="str">
        <f t="shared" si="0"/>
        <v xml:space="preserve">	input	logic	U3TXD_R,</v>
      </c>
    </row>
    <row r="65" spans="1:22">
      <c r="A65" s="14">
        <v>2</v>
      </c>
      <c r="B65" s="15" t="s">
        <v>97</v>
      </c>
      <c r="C65" s="15"/>
      <c r="D65" s="15"/>
      <c r="E65" s="15" t="s">
        <v>100</v>
      </c>
      <c r="F65" s="14">
        <v>59</v>
      </c>
      <c r="H65" s="18">
        <v>54</v>
      </c>
      <c r="I65" s="13"/>
      <c r="J65" s="14">
        <v>59</v>
      </c>
      <c r="K65" s="18" t="s">
        <v>164</v>
      </c>
      <c r="L65" s="139">
        <v>8</v>
      </c>
      <c r="M65" s="141" t="s">
        <v>657</v>
      </c>
      <c r="N65" s="18" t="s">
        <v>169</v>
      </c>
      <c r="O65" s="18" t="s">
        <v>681</v>
      </c>
      <c r="P65" s="141" t="s">
        <v>657</v>
      </c>
      <c r="Q65" s="140" t="s">
        <v>686</v>
      </c>
      <c r="R65" s="14">
        <v>59</v>
      </c>
      <c r="S65" s="18" t="s">
        <v>182</v>
      </c>
      <c r="T65" s="18" t="s">
        <v>267</v>
      </c>
      <c r="V65" s="9" t="str">
        <f t="shared" si="0"/>
        <v xml:space="preserve">	output	logic	GPIO14,</v>
      </c>
    </row>
    <row r="66" spans="1:22">
      <c r="A66" s="14">
        <v>2</v>
      </c>
      <c r="B66" s="15" t="s">
        <v>97</v>
      </c>
      <c r="C66" s="15"/>
      <c r="D66" s="15"/>
      <c r="E66" s="15" t="s">
        <v>99</v>
      </c>
      <c r="F66" s="14">
        <v>60</v>
      </c>
      <c r="H66" s="18">
        <v>55</v>
      </c>
      <c r="I66" s="13"/>
      <c r="J66" s="14">
        <v>60</v>
      </c>
      <c r="K66" s="18" t="s">
        <v>164</v>
      </c>
      <c r="L66" s="139">
        <v>7</v>
      </c>
      <c r="M66" s="141" t="s">
        <v>657</v>
      </c>
      <c r="N66" s="18" t="s">
        <v>169</v>
      </c>
      <c r="O66" s="18" t="s">
        <v>682</v>
      </c>
      <c r="P66" s="141" t="s">
        <v>657</v>
      </c>
      <c r="Q66" s="140" t="s">
        <v>686</v>
      </c>
      <c r="R66" s="14">
        <v>60</v>
      </c>
      <c r="S66" s="18" t="s">
        <v>181</v>
      </c>
      <c r="T66" s="18" t="s">
        <v>268</v>
      </c>
      <c r="V66" s="9" t="str">
        <f t="shared" si="0"/>
        <v xml:space="preserve">	output	logic	GPIO4,</v>
      </c>
    </row>
    <row r="67" spans="1:22">
      <c r="A67" s="14">
        <v>2</v>
      </c>
      <c r="B67" s="15" t="s">
        <v>97</v>
      </c>
      <c r="C67" s="15"/>
      <c r="D67" s="15"/>
      <c r="E67" s="15" t="s">
        <v>98</v>
      </c>
      <c r="F67" s="14">
        <v>61</v>
      </c>
      <c r="H67" s="18">
        <v>56</v>
      </c>
      <c r="I67" s="13"/>
      <c r="J67" s="14">
        <v>61</v>
      </c>
      <c r="K67" s="18" t="s">
        <v>164</v>
      </c>
      <c r="L67" s="139">
        <v>5</v>
      </c>
      <c r="M67" s="141" t="s">
        <v>657</v>
      </c>
      <c r="N67" s="18" t="s">
        <v>169</v>
      </c>
      <c r="O67" s="18" t="s">
        <v>683</v>
      </c>
      <c r="P67" s="141" t="s">
        <v>657</v>
      </c>
      <c r="Q67" s="140" t="s">
        <v>686</v>
      </c>
      <c r="R67" s="14">
        <v>61</v>
      </c>
      <c r="S67" s="18" t="s">
        <v>179</v>
      </c>
      <c r="T67" s="18" t="s">
        <v>269</v>
      </c>
      <c r="V67" s="9" t="str">
        <f t="shared" si="0"/>
        <v xml:space="preserve">	output	logic	GPIO3,</v>
      </c>
    </row>
    <row r="68" spans="1:22">
      <c r="A68" s="14">
        <v>2</v>
      </c>
      <c r="B68" s="15" t="s">
        <v>97</v>
      </c>
      <c r="C68" s="15"/>
      <c r="D68" s="15"/>
      <c r="E68" s="15"/>
      <c r="F68" s="14">
        <v>62</v>
      </c>
      <c r="H68" s="18">
        <v>57</v>
      </c>
      <c r="J68" s="14">
        <v>62</v>
      </c>
      <c r="K68" s="18" t="s">
        <v>242</v>
      </c>
      <c r="L68" s="139" t="s">
        <v>74</v>
      </c>
      <c r="M68" s="141" t="s">
        <v>658</v>
      </c>
      <c r="N68" s="18" t="s">
        <v>284</v>
      </c>
      <c r="O68" s="146" t="s">
        <v>74</v>
      </c>
      <c r="P68" s="141" t="s">
        <v>657</v>
      </c>
      <c r="Q68" s="140"/>
      <c r="R68" s="14">
        <v>62</v>
      </c>
      <c r="S68" s="18" t="s">
        <v>243</v>
      </c>
      <c r="T68" s="18" t="s">
        <v>661</v>
      </c>
      <c r="V68" s="9" t="str">
        <f t="shared" si="0"/>
        <v xml:space="preserve">	output	logic	BEEP,</v>
      </c>
    </row>
    <row r="69" spans="1:22">
      <c r="A69" s="14">
        <v>2</v>
      </c>
      <c r="B69" s="15" t="s">
        <v>97</v>
      </c>
      <c r="C69" s="15"/>
      <c r="D69" s="15"/>
      <c r="E69" s="15" t="s">
        <v>96</v>
      </c>
      <c r="F69" s="14">
        <v>63</v>
      </c>
      <c r="H69" s="18">
        <v>58</v>
      </c>
      <c r="I69" s="13"/>
      <c r="J69" s="14">
        <v>63</v>
      </c>
      <c r="K69" s="18" t="s">
        <v>164</v>
      </c>
      <c r="L69" s="139">
        <v>3</v>
      </c>
      <c r="M69" s="141" t="s">
        <v>688</v>
      </c>
      <c r="N69" s="18" t="s">
        <v>169</v>
      </c>
      <c r="O69" s="18" t="s">
        <v>684</v>
      </c>
      <c r="P69" s="141" t="s">
        <v>657</v>
      </c>
      <c r="Q69" s="140" t="s">
        <v>686</v>
      </c>
      <c r="R69" s="14">
        <v>63</v>
      </c>
      <c r="S69" s="18" t="s">
        <v>180</v>
      </c>
      <c r="T69" s="18" t="s">
        <v>266</v>
      </c>
      <c r="V69" s="9" t="str">
        <f t="shared" si="0"/>
        <v xml:space="preserve">	output	logic	GPIO2,</v>
      </c>
    </row>
    <row r="70" spans="1:22">
      <c r="A70" s="14">
        <v>1</v>
      </c>
      <c r="B70" s="15" t="s">
        <v>97</v>
      </c>
      <c r="C70" s="15"/>
      <c r="D70" s="15"/>
      <c r="E70" s="15" t="s">
        <v>150</v>
      </c>
      <c r="F70" s="14">
        <v>64</v>
      </c>
      <c r="H70" s="18">
        <v>1</v>
      </c>
      <c r="I70" s="13"/>
      <c r="J70" s="14">
        <v>64</v>
      </c>
      <c r="K70" s="18" t="s">
        <v>230</v>
      </c>
      <c r="L70" s="139">
        <v>9</v>
      </c>
      <c r="M70" s="141"/>
      <c r="N70" s="18" t="s">
        <v>77</v>
      </c>
      <c r="O70" s="146" t="s">
        <v>74</v>
      </c>
      <c r="P70" s="141" t="s">
        <v>658</v>
      </c>
      <c r="Q70" s="140"/>
      <c r="R70" s="14">
        <v>64</v>
      </c>
      <c r="S70" s="18" t="s">
        <v>237</v>
      </c>
      <c r="T70" s="18" t="s">
        <v>226</v>
      </c>
      <c r="V70" s="9" t="str">
        <f t="shared" si="0"/>
        <v xml:space="preserve">	input	logic	U3RXD_R,</v>
      </c>
    </row>
    <row r="71" spans="1:22">
      <c r="I71" s="13"/>
    </row>
    <row r="72" spans="1:22">
      <c r="A72" s="11" t="s">
        <v>91</v>
      </c>
    </row>
    <row r="73" spans="1:22">
      <c r="A73" s="11" t="s">
        <v>90</v>
      </c>
      <c r="C73" s="13"/>
      <c r="D73" s="13"/>
      <c r="E73" s="10"/>
      <c r="F73" s="9"/>
      <c r="J73" s="9"/>
      <c r="R73" s="9"/>
    </row>
    <row r="74" spans="1:22">
      <c r="A74" s="12" t="s">
        <v>89</v>
      </c>
    </row>
    <row r="75" spans="1:22">
      <c r="A75" s="11" t="s">
        <v>88</v>
      </c>
    </row>
    <row r="76" spans="1:22">
      <c r="A76" s="11" t="s">
        <v>87</v>
      </c>
    </row>
  </sheetData>
  <autoFilter ref="A6:AB70" xr:uid="{9BBDDCE6-0438-4960-B994-163255F6073D}"/>
  <sortState xmlns:xlrd2="http://schemas.microsoft.com/office/spreadsheetml/2017/richdata2" ref="A7:T70">
    <sortCondition ref="F7:F70"/>
  </sortState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zoomScale="115" zoomScaleNormal="115" workbookViewId="0">
      <selection activeCell="L35" sqref="L35"/>
    </sheetView>
  </sheetViews>
  <sheetFormatPr defaultRowHeight="15"/>
  <cols>
    <col min="1" max="16384" width="9.140625" style="3"/>
  </cols>
  <sheetData>
    <row r="2" spans="5:5">
      <c r="E2" s="23" t="s">
        <v>285</v>
      </c>
    </row>
    <row r="20" spans="7:24">
      <c r="G20" s="24" t="s">
        <v>142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140</v>
      </c>
    </row>
    <row r="21" spans="7:24">
      <c r="G21" s="24" t="s">
        <v>221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141</v>
      </c>
      <c r="U21" s="24" t="s">
        <v>142</v>
      </c>
      <c r="V21" s="3">
        <v>1</v>
      </c>
      <c r="W21" s="3">
        <v>20</v>
      </c>
      <c r="X21" s="3" t="s">
        <v>140</v>
      </c>
    </row>
    <row r="22" spans="7:24">
      <c r="G22" s="24" t="s">
        <v>222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139</v>
      </c>
      <c r="U22" s="24" t="s">
        <v>221</v>
      </c>
      <c r="V22" s="3">
        <v>2</v>
      </c>
      <c r="W22" s="3">
        <v>19</v>
      </c>
      <c r="X22" s="3" t="s">
        <v>141</v>
      </c>
    </row>
    <row r="23" spans="7:24">
      <c r="G23" s="24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24" t="s">
        <v>222</v>
      </c>
      <c r="V23" s="3">
        <v>3</v>
      </c>
      <c r="W23" s="3">
        <v>18</v>
      </c>
      <c r="X23" s="3" t="s">
        <v>139</v>
      </c>
    </row>
    <row r="24" spans="7:24">
      <c r="G24" s="24" t="s">
        <v>287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24" t="s">
        <v>35</v>
      </c>
      <c r="V24" s="3">
        <v>4</v>
      </c>
      <c r="W24" s="3">
        <v>17</v>
      </c>
      <c r="X24" s="3" t="s">
        <v>38</v>
      </c>
    </row>
    <row r="25" spans="7:24">
      <c r="G25" s="24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24" t="s">
        <v>287</v>
      </c>
      <c r="V25" s="3">
        <v>5</v>
      </c>
      <c r="W25" s="3">
        <v>16</v>
      </c>
      <c r="X25" s="3" t="s">
        <v>37</v>
      </c>
    </row>
    <row r="26" spans="7:24">
      <c r="G26" s="24" t="s">
        <v>171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24" t="s">
        <v>36</v>
      </c>
      <c r="V26" s="3">
        <v>6</v>
      </c>
      <c r="W26" s="3">
        <v>15</v>
      </c>
      <c r="X26" s="3" t="s">
        <v>39</v>
      </c>
    </row>
    <row r="27" spans="7:24">
      <c r="G27" s="24" t="s">
        <v>288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286</v>
      </c>
      <c r="U27" s="24" t="s">
        <v>171</v>
      </c>
      <c r="V27" s="3">
        <v>7</v>
      </c>
      <c r="W27" s="3">
        <v>14</v>
      </c>
      <c r="X27" s="3" t="s">
        <v>40</v>
      </c>
    </row>
    <row r="28" spans="7:24">
      <c r="G28" s="24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307</v>
      </c>
      <c r="U28" s="24" t="s">
        <v>288</v>
      </c>
      <c r="V28" s="3">
        <v>8</v>
      </c>
      <c r="W28" s="3">
        <v>13</v>
      </c>
      <c r="X28" s="3" t="s">
        <v>286</v>
      </c>
    </row>
    <row r="29" spans="7:24">
      <c r="G29" s="24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306</v>
      </c>
      <c r="U29" s="24" t="s">
        <v>23</v>
      </c>
      <c r="V29" s="3">
        <v>9</v>
      </c>
      <c r="W29" s="3">
        <v>12</v>
      </c>
      <c r="X29" s="3" t="s">
        <v>307</v>
      </c>
    </row>
    <row r="30" spans="7:24">
      <c r="U30" s="24" t="s">
        <v>24</v>
      </c>
      <c r="V30" s="3">
        <v>10</v>
      </c>
      <c r="W30" s="3">
        <v>11</v>
      </c>
      <c r="X30" s="3" t="s">
        <v>306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/>
  <sheetData>
    <row r="30" spans="3:3">
      <c r="C30" t="s">
        <v>281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G35" sqref="G35"/>
    </sheetView>
  </sheetViews>
  <sheetFormatPr defaultRowHeight="15"/>
  <sheetData>
    <row r="2" spans="2:2">
      <c r="B2" s="2" t="s">
        <v>316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>
      <c r="B2" s="2" t="s">
        <v>59</v>
      </c>
    </row>
    <row r="4" spans="2:10">
      <c r="C4" s="6"/>
      <c r="D4" s="6" t="s">
        <v>294</v>
      </c>
      <c r="E4" s="5" t="s">
        <v>291</v>
      </c>
      <c r="F4" s="5" t="s">
        <v>300</v>
      </c>
      <c r="G4" s="25" t="s">
        <v>299</v>
      </c>
      <c r="H4" s="6" t="s">
        <v>292</v>
      </c>
      <c r="I4" s="6" t="s">
        <v>290</v>
      </c>
      <c r="J4" s="6" t="s">
        <v>293</v>
      </c>
    </row>
    <row r="5" spans="2:10">
      <c r="C5" s="6" t="s">
        <v>289</v>
      </c>
      <c r="D5" s="6" t="s">
        <v>295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26">
        <f>((I5-F5)/(H5*1000)*1000)</f>
        <v>0.11999999999999998</v>
      </c>
    </row>
    <row r="6" spans="2:10">
      <c r="C6" s="6" t="s">
        <v>57</v>
      </c>
      <c r="D6" s="6" t="s">
        <v>296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26">
        <f>((I6-F6)/(H6*1000)*1000)</f>
        <v>0.1363636363636363</v>
      </c>
    </row>
    <row r="7" spans="2:10">
      <c r="C7" s="6" t="s">
        <v>297</v>
      </c>
      <c r="D7" s="6" t="s">
        <v>298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26">
        <f>((I7-F7)/(H7*1000)*1000)</f>
        <v>0.14333333333333334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workbookViewId="0">
      <selection activeCell="N76" sqref="N76"/>
    </sheetView>
  </sheetViews>
  <sheetFormatPr defaultColWidth="8.5703125" defaultRowHeight="15"/>
  <cols>
    <col min="13" max="14" width="14.140625" customWidth="1"/>
  </cols>
  <sheetData>
    <row r="2" spans="2:2">
      <c r="B2" s="2" t="s">
        <v>301</v>
      </c>
    </row>
    <row r="4" spans="2:2">
      <c r="B4" s="1" t="s">
        <v>302</v>
      </c>
    </row>
    <row r="30" spans="2:2">
      <c r="B30" s="1" t="s">
        <v>303</v>
      </c>
    </row>
    <row r="50" spans="2:14">
      <c r="B50" s="1" t="s">
        <v>304</v>
      </c>
    </row>
    <row r="58" spans="2:14">
      <c r="M58" s="5" t="s">
        <v>311</v>
      </c>
      <c r="N58" s="5" t="s">
        <v>312</v>
      </c>
    </row>
    <row r="59" spans="2:14">
      <c r="M59" s="22"/>
      <c r="N59" s="22"/>
    </row>
    <row r="60" spans="2:14" ht="27" customHeight="1">
      <c r="M60" s="22"/>
      <c r="N60" s="22"/>
    </row>
    <row r="61" spans="2:14" ht="15" customHeight="1">
      <c r="M61" s="22"/>
      <c r="N61" s="22"/>
    </row>
    <row r="62" spans="2:14" ht="15" customHeight="1">
      <c r="M62" s="22"/>
      <c r="N62" s="22"/>
    </row>
    <row r="63" spans="2:14" ht="15" customHeight="1">
      <c r="M63" s="22"/>
      <c r="N63" s="22"/>
    </row>
    <row r="64" spans="2:14" ht="15" customHeight="1">
      <c r="M64" s="22"/>
      <c r="N64" s="22"/>
    </row>
    <row r="65" spans="13:14" ht="15" customHeight="1">
      <c r="M65" s="22"/>
      <c r="N65" s="22"/>
    </row>
    <row r="66" spans="13:14" ht="15" customHeight="1">
      <c r="M66" s="22"/>
      <c r="N66" s="22"/>
    </row>
    <row r="67" spans="13:14" ht="15" customHeight="1">
      <c r="M67" s="22"/>
      <c r="N67" s="22"/>
    </row>
    <row r="68" spans="13:14" ht="47.25" customHeight="1">
      <c r="M68" s="22"/>
      <c r="N68" s="22"/>
    </row>
    <row r="69" spans="13:14" ht="45.75" customHeight="1">
      <c r="M69" s="22" t="s">
        <v>305</v>
      </c>
      <c r="N69" s="22" t="s">
        <v>313</v>
      </c>
    </row>
    <row r="70" spans="13:14">
      <c r="M70" s="22"/>
      <c r="N70" s="22"/>
    </row>
    <row r="71" spans="13:14" ht="27.75" customHeight="1">
      <c r="M71" s="22"/>
      <c r="N71" s="22"/>
    </row>
    <row r="72" spans="13:14" ht="27.75" customHeight="1">
      <c r="M72" s="22"/>
      <c r="N72" s="22"/>
    </row>
    <row r="73" spans="13:14">
      <c r="M73" s="22"/>
      <c r="N73" s="22"/>
    </row>
    <row r="74" spans="13:14" ht="27.75" customHeight="1">
      <c r="M74" s="22" t="s">
        <v>305</v>
      </c>
      <c r="N74" s="22" t="s">
        <v>314</v>
      </c>
    </row>
    <row r="75" spans="13:14" ht="27" customHeight="1">
      <c r="M75" s="22" t="s">
        <v>305</v>
      </c>
      <c r="N75" s="22" t="s">
        <v>315</v>
      </c>
    </row>
    <row r="76" spans="13:14" ht="28.5" customHeight="1">
      <c r="M76" s="22"/>
      <c r="N76" s="22"/>
    </row>
    <row r="77" spans="13:14" ht="27.75" customHeight="1">
      <c r="M77" s="22"/>
      <c r="N77" s="22"/>
    </row>
    <row r="78" spans="13:14">
      <c r="M78" s="22"/>
      <c r="N78" s="22"/>
    </row>
    <row r="79" spans="13:14">
      <c r="M79" s="22"/>
      <c r="N79" s="22"/>
    </row>
    <row r="80" spans="13:14">
      <c r="M80" s="22"/>
      <c r="N80" s="22"/>
    </row>
    <row r="81" spans="13:14" ht="29.25" customHeight="1">
      <c r="M81" s="22"/>
      <c r="N81" s="22"/>
    </row>
    <row r="82" spans="13:14">
      <c r="M82" s="22"/>
      <c r="N82" s="22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C523-F3A2-4AAD-8ABA-66A1D2A34A68}">
  <dimension ref="B2:L128"/>
  <sheetViews>
    <sheetView workbookViewId="0">
      <selection activeCell="E8" sqref="E8"/>
    </sheetView>
  </sheetViews>
  <sheetFormatPr defaultColWidth="12.5703125" defaultRowHeight="15"/>
  <cols>
    <col min="1" max="1" width="2.28515625" customWidth="1"/>
    <col min="4" max="4" width="16.140625" bestFit="1" customWidth="1"/>
    <col min="9" max="9" width="3.7109375" customWidth="1"/>
  </cols>
  <sheetData>
    <row r="2" spans="2:12">
      <c r="B2" s="2" t="s">
        <v>665</v>
      </c>
    </row>
    <row r="3" spans="2:12" ht="5.25" customHeight="1"/>
    <row r="4" spans="2:12">
      <c r="B4" s="17" t="s">
        <v>156</v>
      </c>
      <c r="C4" s="17" t="s">
        <v>367</v>
      </c>
      <c r="D4" s="17" t="s">
        <v>155</v>
      </c>
      <c r="E4" s="6" t="s">
        <v>368</v>
      </c>
      <c r="F4" s="16" t="s">
        <v>369</v>
      </c>
      <c r="G4" s="16" t="s">
        <v>370</v>
      </c>
      <c r="H4" s="16" t="s">
        <v>371</v>
      </c>
      <c r="J4" s="168" t="s">
        <v>664</v>
      </c>
      <c r="K4" s="168"/>
      <c r="L4" s="168"/>
    </row>
    <row r="5" spans="2:12">
      <c r="B5" s="14">
        <v>1</v>
      </c>
      <c r="C5" s="14">
        <v>1</v>
      </c>
      <c r="D5" s="15" t="s">
        <v>97</v>
      </c>
      <c r="E5" s="6" t="s">
        <v>318</v>
      </c>
      <c r="F5" s="6">
        <v>39</v>
      </c>
      <c r="G5" s="6">
        <f t="shared" ref="G5:H9" si="0">F5+1</f>
        <v>40</v>
      </c>
      <c r="H5" s="6">
        <f t="shared" si="0"/>
        <v>41</v>
      </c>
      <c r="J5" s="6" t="str">
        <f>""""&amp;$E5&amp;""""&amp;": "&amp;F5&amp;","</f>
        <v>"IO1": 39,</v>
      </c>
      <c r="K5" s="6" t="str">
        <f t="shared" ref="K5:L5" si="1">""""&amp;$E5&amp;""""&amp;": "&amp;G5&amp;","</f>
        <v>"IO1": 40,</v>
      </c>
      <c r="L5" s="6" t="str">
        <f t="shared" si="1"/>
        <v>"IO1": 41,</v>
      </c>
    </row>
    <row r="6" spans="2:12">
      <c r="B6" s="14">
        <v>1</v>
      </c>
      <c r="C6" s="14">
        <v>2</v>
      </c>
      <c r="D6" s="15" t="s">
        <v>97</v>
      </c>
      <c r="E6" s="6" t="s">
        <v>319</v>
      </c>
      <c r="F6" s="6">
        <v>36</v>
      </c>
      <c r="G6" s="6">
        <f t="shared" si="0"/>
        <v>37</v>
      </c>
      <c r="H6" s="6">
        <f t="shared" si="0"/>
        <v>38</v>
      </c>
      <c r="J6" s="6" t="str">
        <f t="shared" ref="J6:J68" si="2">""""&amp;$E6&amp;""""&amp;": "&amp;F6&amp;","</f>
        <v>"IO2": 36,</v>
      </c>
      <c r="K6" s="6" t="str">
        <f t="shared" ref="K6:K68" si="3">""""&amp;$E6&amp;""""&amp;": "&amp;G6&amp;","</f>
        <v>"IO2": 37,</v>
      </c>
      <c r="L6" s="6" t="str">
        <f t="shared" ref="L6:L68" si="4">""""&amp;$E6&amp;""""&amp;": "&amp;H6&amp;","</f>
        <v>"IO2": 38,</v>
      </c>
    </row>
    <row r="7" spans="2:12">
      <c r="B7" s="14">
        <v>1</v>
      </c>
      <c r="C7" s="14">
        <v>3</v>
      </c>
      <c r="D7" s="15" t="s">
        <v>97</v>
      </c>
      <c r="E7" s="6" t="s">
        <v>320</v>
      </c>
      <c r="F7" s="6">
        <v>33</v>
      </c>
      <c r="G7" s="6">
        <f t="shared" si="0"/>
        <v>34</v>
      </c>
      <c r="H7" s="6">
        <f t="shared" si="0"/>
        <v>35</v>
      </c>
      <c r="J7" s="6" t="str">
        <f t="shared" si="2"/>
        <v>"IO3": 33,</v>
      </c>
      <c r="K7" s="6" t="str">
        <f t="shared" si="3"/>
        <v>"IO3": 34,</v>
      </c>
      <c r="L7" s="6" t="str">
        <f t="shared" si="4"/>
        <v>"IO3": 35,</v>
      </c>
    </row>
    <row r="8" spans="2:12">
      <c r="B8" s="14">
        <v>1</v>
      </c>
      <c r="C8" s="14">
        <v>4</v>
      </c>
      <c r="D8" s="15" t="s">
        <v>97</v>
      </c>
      <c r="E8" s="6" t="s">
        <v>321</v>
      </c>
      <c r="F8" s="6">
        <v>30</v>
      </c>
      <c r="G8" s="6">
        <f t="shared" si="0"/>
        <v>31</v>
      </c>
      <c r="H8" s="6">
        <f t="shared" si="0"/>
        <v>32</v>
      </c>
      <c r="J8" s="6" t="str">
        <f t="shared" si="2"/>
        <v>"IO4": 30,</v>
      </c>
      <c r="K8" s="6" t="str">
        <f t="shared" si="3"/>
        <v>"IO4": 31,</v>
      </c>
      <c r="L8" s="6" t="str">
        <f t="shared" si="4"/>
        <v>"IO4": 32,</v>
      </c>
    </row>
    <row r="9" spans="2:12">
      <c r="B9" s="14">
        <v>1</v>
      </c>
      <c r="C9" s="14">
        <v>5</v>
      </c>
      <c r="D9" s="15" t="s">
        <v>97</v>
      </c>
      <c r="E9" s="6" t="s">
        <v>322</v>
      </c>
      <c r="F9" s="6">
        <v>27</v>
      </c>
      <c r="G9" s="6">
        <f t="shared" si="0"/>
        <v>28</v>
      </c>
      <c r="H9" s="6">
        <f t="shared" si="0"/>
        <v>29</v>
      </c>
      <c r="J9" s="6" t="str">
        <f t="shared" si="2"/>
        <v>"IO5": 27,</v>
      </c>
      <c r="K9" s="6" t="str">
        <f t="shared" si="3"/>
        <v>"IO5": 28,</v>
      </c>
      <c r="L9" s="6" t="str">
        <f t="shared" si="4"/>
        <v>"IO5": 29,</v>
      </c>
    </row>
    <row r="10" spans="2:12">
      <c r="B10" s="14"/>
      <c r="C10" s="14">
        <v>6</v>
      </c>
      <c r="D10" s="15" t="s">
        <v>95</v>
      </c>
      <c r="E10" s="15" t="s">
        <v>95</v>
      </c>
      <c r="F10" s="6"/>
      <c r="G10" s="6"/>
      <c r="H10" s="6"/>
      <c r="J10" s="6"/>
      <c r="K10" s="6"/>
      <c r="L10" s="6"/>
    </row>
    <row r="11" spans="2:12">
      <c r="B11" s="14">
        <v>1</v>
      </c>
      <c r="C11" s="14">
        <v>7</v>
      </c>
      <c r="D11" s="15" t="s">
        <v>97</v>
      </c>
      <c r="E11" s="6" t="s">
        <v>323</v>
      </c>
      <c r="F11" s="6">
        <v>24</v>
      </c>
      <c r="G11" s="6">
        <f>F11+1</f>
        <v>25</v>
      </c>
      <c r="H11" s="6">
        <f>G11+1</f>
        <v>26</v>
      </c>
      <c r="J11" s="6" t="str">
        <f t="shared" si="2"/>
        <v>"IO7": 24,</v>
      </c>
      <c r="K11" s="6" t="str">
        <f t="shared" si="3"/>
        <v>"IO7": 25,</v>
      </c>
      <c r="L11" s="6" t="str">
        <f t="shared" si="4"/>
        <v>"IO7": 26,</v>
      </c>
    </row>
    <row r="12" spans="2:12">
      <c r="B12" s="14"/>
      <c r="C12" s="14">
        <v>8</v>
      </c>
      <c r="D12" s="15" t="s">
        <v>92</v>
      </c>
      <c r="E12" s="15" t="s">
        <v>92</v>
      </c>
      <c r="F12" s="6"/>
      <c r="G12" s="6"/>
      <c r="H12" s="6"/>
      <c r="J12" s="6"/>
      <c r="K12" s="6"/>
      <c r="L12" s="6"/>
    </row>
    <row r="13" spans="2:12">
      <c r="B13" s="14">
        <v>1</v>
      </c>
      <c r="C13" s="14">
        <v>9</v>
      </c>
      <c r="D13" s="15" t="s">
        <v>97</v>
      </c>
      <c r="E13" s="6" t="s">
        <v>324</v>
      </c>
      <c r="F13" s="6">
        <v>21</v>
      </c>
      <c r="G13" s="6">
        <f t="shared" ref="G13:H17" si="5">F13+1</f>
        <v>22</v>
      </c>
      <c r="H13" s="6">
        <f t="shared" si="5"/>
        <v>23</v>
      </c>
      <c r="J13" s="6" t="str">
        <f t="shared" si="2"/>
        <v>"IO9": 21,</v>
      </c>
      <c r="K13" s="6" t="str">
        <f t="shared" si="3"/>
        <v>"IO9": 22,</v>
      </c>
      <c r="L13" s="6" t="str">
        <f t="shared" si="4"/>
        <v>"IO9": 23,</v>
      </c>
    </row>
    <row r="14" spans="2:12">
      <c r="B14" s="14">
        <v>1</v>
      </c>
      <c r="C14" s="14">
        <v>10</v>
      </c>
      <c r="D14" s="15" t="s">
        <v>97</v>
      </c>
      <c r="E14" s="6" t="s">
        <v>325</v>
      </c>
      <c r="F14" s="6">
        <v>12</v>
      </c>
      <c r="G14" s="6">
        <f t="shared" si="5"/>
        <v>13</v>
      </c>
      <c r="H14" s="6">
        <f t="shared" si="5"/>
        <v>14</v>
      </c>
      <c r="J14" s="6" t="str">
        <f t="shared" si="2"/>
        <v>"IO10": 12,</v>
      </c>
      <c r="K14" s="6" t="str">
        <f t="shared" si="3"/>
        <v>"IO10": 13,</v>
      </c>
      <c r="L14" s="6" t="str">
        <f t="shared" si="4"/>
        <v>"IO10": 14,</v>
      </c>
    </row>
    <row r="15" spans="2:12">
      <c r="B15" s="14">
        <v>1</v>
      </c>
      <c r="C15" s="14">
        <v>11</v>
      </c>
      <c r="D15" s="15" t="s">
        <v>97</v>
      </c>
      <c r="E15" s="6" t="s">
        <v>326</v>
      </c>
      <c r="F15" s="6">
        <v>6</v>
      </c>
      <c r="G15" s="6">
        <f t="shared" si="5"/>
        <v>7</v>
      </c>
      <c r="H15" s="6">
        <f t="shared" si="5"/>
        <v>8</v>
      </c>
      <c r="J15" s="6" t="str">
        <f t="shared" si="2"/>
        <v>"IO11": 6,</v>
      </c>
      <c r="K15" s="6" t="str">
        <f t="shared" si="3"/>
        <v>"IO11": 7,</v>
      </c>
      <c r="L15" s="6" t="str">
        <f t="shared" si="4"/>
        <v>"IO11": 8,</v>
      </c>
    </row>
    <row r="16" spans="2:12">
      <c r="B16" s="14">
        <v>1</v>
      </c>
      <c r="C16" s="14">
        <v>12</v>
      </c>
      <c r="D16" s="15" t="s">
        <v>97</v>
      </c>
      <c r="E16" s="6" t="s">
        <v>327</v>
      </c>
      <c r="F16" s="6">
        <v>3</v>
      </c>
      <c r="G16" s="6">
        <f t="shared" si="5"/>
        <v>4</v>
      </c>
      <c r="H16" s="6">
        <f t="shared" si="5"/>
        <v>5</v>
      </c>
      <c r="J16" s="6" t="str">
        <f t="shared" si="2"/>
        <v>"IO12": 3,</v>
      </c>
      <c r="K16" s="6" t="str">
        <f t="shared" si="3"/>
        <v>"IO12": 4,</v>
      </c>
      <c r="L16" s="6" t="str">
        <f t="shared" si="4"/>
        <v>"IO12": 5,</v>
      </c>
    </row>
    <row r="17" spans="2:12">
      <c r="B17" s="14">
        <v>1</v>
      </c>
      <c r="C17" s="14">
        <v>13</v>
      </c>
      <c r="D17" s="15" t="s">
        <v>97</v>
      </c>
      <c r="E17" s="6" t="s">
        <v>328</v>
      </c>
      <c r="F17" s="6">
        <v>0</v>
      </c>
      <c r="G17" s="6">
        <f t="shared" si="5"/>
        <v>1</v>
      </c>
      <c r="H17" s="6">
        <f t="shared" si="5"/>
        <v>2</v>
      </c>
      <c r="J17" s="6" t="str">
        <f t="shared" si="2"/>
        <v>"IO13": 0,</v>
      </c>
      <c r="K17" s="6" t="str">
        <f t="shared" si="3"/>
        <v>"IO13": 1,</v>
      </c>
      <c r="L17" s="6" t="str">
        <f t="shared" si="4"/>
        <v>"IO13": 2,</v>
      </c>
    </row>
    <row r="18" spans="2:12">
      <c r="B18" s="14">
        <v>1</v>
      </c>
      <c r="C18" s="14">
        <v>14</v>
      </c>
      <c r="D18" s="15" t="s">
        <v>142</v>
      </c>
      <c r="E18" s="15" t="s">
        <v>142</v>
      </c>
      <c r="F18" s="6"/>
      <c r="G18" s="6"/>
      <c r="H18" s="6"/>
      <c r="J18" s="6"/>
      <c r="K18" s="6"/>
      <c r="L18" s="6"/>
    </row>
    <row r="19" spans="2:12">
      <c r="B19" s="14">
        <v>1</v>
      </c>
      <c r="C19" s="14">
        <v>15</v>
      </c>
      <c r="D19" s="15" t="s">
        <v>141</v>
      </c>
      <c r="E19" s="15" t="s">
        <v>141</v>
      </c>
      <c r="F19" s="6"/>
      <c r="G19" s="6"/>
      <c r="H19" s="6"/>
      <c r="J19" s="6"/>
      <c r="K19" s="6"/>
      <c r="L19" s="6"/>
    </row>
    <row r="20" spans="2:12">
      <c r="B20" s="14">
        <v>1</v>
      </c>
      <c r="C20" s="14">
        <v>16</v>
      </c>
      <c r="D20" s="15" t="s">
        <v>140</v>
      </c>
      <c r="E20" s="15" t="s">
        <v>140</v>
      </c>
      <c r="F20" s="6"/>
      <c r="G20" s="6"/>
      <c r="H20" s="6"/>
      <c r="J20" s="6"/>
      <c r="K20" s="6"/>
      <c r="L20" s="6"/>
    </row>
    <row r="21" spans="2:12">
      <c r="B21" s="14">
        <v>1</v>
      </c>
      <c r="C21" s="14">
        <v>17</v>
      </c>
      <c r="D21" s="15" t="s">
        <v>139</v>
      </c>
      <c r="E21" s="15" t="s">
        <v>139</v>
      </c>
      <c r="F21" s="6"/>
      <c r="G21" s="6"/>
      <c r="H21" s="6"/>
      <c r="J21" s="6"/>
      <c r="K21" s="6"/>
      <c r="L21" s="6"/>
    </row>
    <row r="22" spans="2:12">
      <c r="B22" s="14">
        <v>1</v>
      </c>
      <c r="C22" s="14">
        <v>18</v>
      </c>
      <c r="D22" s="15" t="s">
        <v>97</v>
      </c>
      <c r="E22" s="6" t="s">
        <v>329</v>
      </c>
      <c r="F22" s="6">
        <v>237</v>
      </c>
      <c r="G22" s="6">
        <f t="shared" ref="G22:H26" si="6">F22+1</f>
        <v>238</v>
      </c>
      <c r="H22" s="6">
        <f t="shared" si="6"/>
        <v>239</v>
      </c>
      <c r="J22" s="6" t="str">
        <f t="shared" si="2"/>
        <v>"IO18": 237,</v>
      </c>
      <c r="K22" s="6" t="str">
        <f t="shared" si="3"/>
        <v>"IO18": 238,</v>
      </c>
      <c r="L22" s="6" t="str">
        <f t="shared" si="4"/>
        <v>"IO18": 239,</v>
      </c>
    </row>
    <row r="23" spans="2:12">
      <c r="B23" s="14">
        <v>1</v>
      </c>
      <c r="C23" s="14">
        <v>19</v>
      </c>
      <c r="D23" s="15" t="s">
        <v>97</v>
      </c>
      <c r="E23" s="6" t="s">
        <v>330</v>
      </c>
      <c r="F23" s="6">
        <v>234</v>
      </c>
      <c r="G23" s="6">
        <f t="shared" si="6"/>
        <v>235</v>
      </c>
      <c r="H23" s="6">
        <f t="shared" si="6"/>
        <v>236</v>
      </c>
      <c r="J23" s="6" t="str">
        <f t="shared" si="2"/>
        <v>"IO19": 234,</v>
      </c>
      <c r="K23" s="6" t="str">
        <f t="shared" si="3"/>
        <v>"IO19": 235,</v>
      </c>
      <c r="L23" s="6" t="str">
        <f t="shared" si="4"/>
        <v>"IO19": 236,</v>
      </c>
    </row>
    <row r="24" spans="2:12">
      <c r="B24" s="14">
        <v>1</v>
      </c>
      <c r="C24" s="14">
        <v>20</v>
      </c>
      <c r="D24" s="15" t="s">
        <v>97</v>
      </c>
      <c r="E24" s="6" t="s">
        <v>331</v>
      </c>
      <c r="F24" s="6">
        <v>231</v>
      </c>
      <c r="G24" s="6">
        <f t="shared" si="6"/>
        <v>232</v>
      </c>
      <c r="H24" s="6">
        <f t="shared" si="6"/>
        <v>233</v>
      </c>
      <c r="J24" s="6" t="str">
        <f t="shared" si="2"/>
        <v>"IO20": 231,</v>
      </c>
      <c r="K24" s="6" t="str">
        <f t="shared" si="3"/>
        <v>"IO20": 232,</v>
      </c>
      <c r="L24" s="6" t="str">
        <f t="shared" si="4"/>
        <v>"IO20": 233,</v>
      </c>
    </row>
    <row r="25" spans="2:12">
      <c r="B25" s="14">
        <v>1</v>
      </c>
      <c r="C25" s="14">
        <v>21</v>
      </c>
      <c r="D25" s="15" t="s">
        <v>97</v>
      </c>
      <c r="E25" s="6" t="s">
        <v>332</v>
      </c>
      <c r="F25" s="6">
        <v>228</v>
      </c>
      <c r="G25" s="6">
        <f t="shared" si="6"/>
        <v>229</v>
      </c>
      <c r="H25" s="6">
        <f t="shared" si="6"/>
        <v>230</v>
      </c>
      <c r="J25" s="6" t="str">
        <f t="shared" si="2"/>
        <v>"IO21": 228,</v>
      </c>
      <c r="K25" s="6" t="str">
        <f t="shared" si="3"/>
        <v>"IO21": 229,</v>
      </c>
      <c r="L25" s="6" t="str">
        <f t="shared" si="4"/>
        <v>"IO21": 230,</v>
      </c>
    </row>
    <row r="26" spans="2:12">
      <c r="B26" s="14">
        <v>1</v>
      </c>
      <c r="C26" s="14">
        <v>22</v>
      </c>
      <c r="D26" s="15" t="s">
        <v>97</v>
      </c>
      <c r="E26" s="6" t="s">
        <v>333</v>
      </c>
      <c r="F26" s="6">
        <v>225</v>
      </c>
      <c r="G26" s="6">
        <f t="shared" si="6"/>
        <v>226</v>
      </c>
      <c r="H26" s="6">
        <f t="shared" si="6"/>
        <v>227</v>
      </c>
      <c r="J26" s="6" t="str">
        <f t="shared" si="2"/>
        <v>"IO22": 225,</v>
      </c>
      <c r="K26" s="6" t="str">
        <f t="shared" si="3"/>
        <v>"IO22": 226,</v>
      </c>
      <c r="L26" s="6" t="str">
        <f t="shared" si="4"/>
        <v>"IO22": 227,</v>
      </c>
    </row>
    <row r="27" spans="2:12">
      <c r="B27" s="14"/>
      <c r="C27" s="14">
        <v>23</v>
      </c>
      <c r="D27" s="15" t="s">
        <v>95</v>
      </c>
      <c r="E27" s="15" t="s">
        <v>95</v>
      </c>
      <c r="F27" s="6"/>
      <c r="G27" s="6"/>
      <c r="H27" s="6"/>
      <c r="J27" s="6"/>
      <c r="K27" s="6"/>
      <c r="L27" s="6"/>
    </row>
    <row r="28" spans="2:12">
      <c r="B28" s="14">
        <v>1</v>
      </c>
      <c r="C28" s="14">
        <v>24</v>
      </c>
      <c r="D28" s="15" t="s">
        <v>97</v>
      </c>
      <c r="E28" s="6" t="s">
        <v>334</v>
      </c>
      <c r="F28" s="6">
        <v>222</v>
      </c>
      <c r="G28" s="6">
        <f t="shared" ref="G28:H42" si="7">F28+1</f>
        <v>223</v>
      </c>
      <c r="H28" s="6">
        <f t="shared" si="7"/>
        <v>224</v>
      </c>
      <c r="J28" s="6" t="str">
        <f t="shared" si="2"/>
        <v>"IO24": 222,</v>
      </c>
      <c r="K28" s="6" t="str">
        <f t="shared" si="3"/>
        <v>"IO24": 223,</v>
      </c>
      <c r="L28" s="6" t="str">
        <f t="shared" si="4"/>
        <v>"IO24": 224,</v>
      </c>
    </row>
    <row r="29" spans="2:12">
      <c r="B29" s="14">
        <v>1</v>
      </c>
      <c r="C29" s="14">
        <v>25</v>
      </c>
      <c r="D29" s="15" t="s">
        <v>97</v>
      </c>
      <c r="E29" s="6" t="s">
        <v>132</v>
      </c>
      <c r="F29" s="6">
        <v>219</v>
      </c>
      <c r="G29" s="6">
        <f t="shared" si="7"/>
        <v>220</v>
      </c>
      <c r="H29" s="6">
        <f t="shared" si="7"/>
        <v>221</v>
      </c>
      <c r="J29" s="6" t="str">
        <f t="shared" si="2"/>
        <v>"IO25": 219,</v>
      </c>
      <c r="K29" s="6" t="str">
        <f t="shared" si="3"/>
        <v>"IO25": 220,</v>
      </c>
      <c r="L29" s="6" t="str">
        <f t="shared" si="4"/>
        <v>"IO25": 221,</v>
      </c>
    </row>
    <row r="30" spans="2:12">
      <c r="B30" s="14">
        <v>1</v>
      </c>
      <c r="C30" s="14">
        <v>26</v>
      </c>
      <c r="D30" s="15" t="s">
        <v>97</v>
      </c>
      <c r="E30" s="6" t="s">
        <v>335</v>
      </c>
      <c r="F30" s="6">
        <v>198</v>
      </c>
      <c r="G30" s="6">
        <f t="shared" si="7"/>
        <v>199</v>
      </c>
      <c r="H30" s="6">
        <f t="shared" si="7"/>
        <v>200</v>
      </c>
      <c r="J30" s="6" t="str">
        <f t="shared" si="2"/>
        <v>"IO26": 198,</v>
      </c>
      <c r="K30" s="6" t="str">
        <f t="shared" si="3"/>
        <v>"IO26": 199,</v>
      </c>
      <c r="L30" s="6" t="str">
        <f t="shared" si="4"/>
        <v>"IO26": 200,</v>
      </c>
    </row>
    <row r="31" spans="2:12">
      <c r="B31" s="14">
        <v>1</v>
      </c>
      <c r="C31" s="14">
        <v>27</v>
      </c>
      <c r="D31" s="15" t="s">
        <v>97</v>
      </c>
      <c r="E31" s="6" t="s">
        <v>336</v>
      </c>
      <c r="F31" s="6">
        <v>195</v>
      </c>
      <c r="G31" s="6">
        <f t="shared" si="7"/>
        <v>196</v>
      </c>
      <c r="H31" s="6">
        <f t="shared" si="7"/>
        <v>197</v>
      </c>
      <c r="J31" s="6" t="str">
        <f t="shared" si="2"/>
        <v>"IO27": 195,</v>
      </c>
      <c r="K31" s="6" t="str">
        <f t="shared" si="3"/>
        <v>"IO27": 196,</v>
      </c>
      <c r="L31" s="6" t="str">
        <f t="shared" si="4"/>
        <v>"IO27": 197,</v>
      </c>
    </row>
    <row r="32" spans="2:12">
      <c r="B32" s="14">
        <v>1</v>
      </c>
      <c r="C32" s="14">
        <v>28</v>
      </c>
      <c r="D32" s="15" t="s">
        <v>97</v>
      </c>
      <c r="E32" s="6" t="s">
        <v>337</v>
      </c>
      <c r="F32" s="6">
        <v>192</v>
      </c>
      <c r="G32" s="6">
        <f t="shared" si="7"/>
        <v>193</v>
      </c>
      <c r="H32" s="6">
        <f t="shared" si="7"/>
        <v>194</v>
      </c>
      <c r="J32" s="6" t="str">
        <f t="shared" si="2"/>
        <v>"IO28": 192,</v>
      </c>
      <c r="K32" s="6" t="str">
        <f t="shared" si="3"/>
        <v>"IO28": 193,</v>
      </c>
      <c r="L32" s="6" t="str">
        <f t="shared" si="4"/>
        <v>"IO28": 194,</v>
      </c>
    </row>
    <row r="33" spans="2:12">
      <c r="B33" s="14">
        <v>1</v>
      </c>
      <c r="C33" s="14">
        <v>29</v>
      </c>
      <c r="D33" s="15" t="s">
        <v>97</v>
      </c>
      <c r="E33" s="6" t="s">
        <v>338</v>
      </c>
      <c r="F33" s="6">
        <v>189</v>
      </c>
      <c r="G33" s="6">
        <f t="shared" si="7"/>
        <v>190</v>
      </c>
      <c r="H33" s="6">
        <f t="shared" si="7"/>
        <v>191</v>
      </c>
      <c r="J33" s="6" t="str">
        <f t="shared" si="2"/>
        <v>"IO29": 189,</v>
      </c>
      <c r="K33" s="6" t="str">
        <f t="shared" si="3"/>
        <v>"IO29": 190,</v>
      </c>
      <c r="L33" s="6" t="str">
        <f t="shared" si="4"/>
        <v>"IO29": 191,</v>
      </c>
    </row>
    <row r="34" spans="2:12">
      <c r="B34" s="14">
        <v>1</v>
      </c>
      <c r="C34" s="14">
        <v>30</v>
      </c>
      <c r="D34" s="15" t="s">
        <v>97</v>
      </c>
      <c r="E34" s="6" t="s">
        <v>339</v>
      </c>
      <c r="F34" s="6">
        <v>186</v>
      </c>
      <c r="G34" s="6">
        <f t="shared" si="7"/>
        <v>187</v>
      </c>
      <c r="H34" s="6">
        <f t="shared" si="7"/>
        <v>188</v>
      </c>
      <c r="J34" s="6" t="str">
        <f t="shared" si="2"/>
        <v>"IO30": 186,</v>
      </c>
      <c r="K34" s="6" t="str">
        <f t="shared" si="3"/>
        <v>"IO30": 187,</v>
      </c>
      <c r="L34" s="6" t="str">
        <f t="shared" si="4"/>
        <v>"IO30": 188,</v>
      </c>
    </row>
    <row r="35" spans="2:12">
      <c r="B35" s="14">
        <v>1</v>
      </c>
      <c r="C35" s="14">
        <v>31</v>
      </c>
      <c r="D35" s="15" t="s">
        <v>97</v>
      </c>
      <c r="E35" s="6" t="s">
        <v>340</v>
      </c>
      <c r="F35" s="6">
        <v>183</v>
      </c>
      <c r="G35" s="6">
        <f t="shared" si="7"/>
        <v>184</v>
      </c>
      <c r="H35" s="6">
        <f t="shared" si="7"/>
        <v>185</v>
      </c>
      <c r="J35" s="6" t="str">
        <f t="shared" si="2"/>
        <v>"IO31": 183,</v>
      </c>
      <c r="K35" s="6" t="str">
        <f t="shared" si="3"/>
        <v>"IO31": 184,</v>
      </c>
      <c r="L35" s="6" t="str">
        <f t="shared" si="4"/>
        <v>"IO31": 185,</v>
      </c>
    </row>
    <row r="36" spans="2:12">
      <c r="B36" s="14">
        <v>1</v>
      </c>
      <c r="C36" s="14">
        <v>32</v>
      </c>
      <c r="D36" s="15" t="s">
        <v>97</v>
      </c>
      <c r="E36" s="6" t="s">
        <v>341</v>
      </c>
      <c r="F36" s="6">
        <v>180</v>
      </c>
      <c r="G36" s="6">
        <f t="shared" si="7"/>
        <v>181</v>
      </c>
      <c r="H36" s="6">
        <f t="shared" si="7"/>
        <v>182</v>
      </c>
      <c r="J36" s="6" t="str">
        <f t="shared" si="2"/>
        <v>"IO32": 180,</v>
      </c>
      <c r="K36" s="6" t="str">
        <f t="shared" si="3"/>
        <v>"IO32": 181,</v>
      </c>
      <c r="L36" s="6" t="str">
        <f t="shared" si="4"/>
        <v>"IO32": 182,</v>
      </c>
    </row>
    <row r="37" spans="2:12">
      <c r="B37" s="14">
        <v>1</v>
      </c>
      <c r="C37" s="14">
        <v>33</v>
      </c>
      <c r="D37" s="15" t="s">
        <v>97</v>
      </c>
      <c r="E37" s="6" t="s">
        <v>342</v>
      </c>
      <c r="F37" s="6">
        <v>177</v>
      </c>
      <c r="G37" s="6">
        <f t="shared" si="7"/>
        <v>178</v>
      </c>
      <c r="H37" s="6">
        <f t="shared" si="7"/>
        <v>179</v>
      </c>
      <c r="J37" s="6" t="str">
        <f t="shared" si="2"/>
        <v>"IO33": 177,</v>
      </c>
      <c r="K37" s="6" t="str">
        <f t="shared" si="3"/>
        <v>"IO33": 178,</v>
      </c>
      <c r="L37" s="6" t="str">
        <f t="shared" si="4"/>
        <v>"IO33": 179,</v>
      </c>
    </row>
    <row r="38" spans="2:12">
      <c r="B38" s="14">
        <v>2</v>
      </c>
      <c r="C38" s="14">
        <v>34</v>
      </c>
      <c r="D38" s="15" t="s">
        <v>97</v>
      </c>
      <c r="E38" s="6" t="s">
        <v>343</v>
      </c>
      <c r="F38" s="6">
        <v>171</v>
      </c>
      <c r="G38" s="6">
        <f t="shared" si="7"/>
        <v>172</v>
      </c>
      <c r="H38" s="6">
        <f t="shared" si="7"/>
        <v>173</v>
      </c>
      <c r="J38" s="6" t="str">
        <f t="shared" si="2"/>
        <v>"IO34": 171,</v>
      </c>
      <c r="K38" s="6" t="str">
        <f t="shared" si="3"/>
        <v>"IO34": 172,</v>
      </c>
      <c r="L38" s="6" t="str">
        <f t="shared" si="4"/>
        <v>"IO34": 173,</v>
      </c>
    </row>
    <row r="39" spans="2:12">
      <c r="B39" s="14">
        <v>2</v>
      </c>
      <c r="C39" s="14">
        <v>35</v>
      </c>
      <c r="D39" s="15" t="s">
        <v>97</v>
      </c>
      <c r="E39" s="6" t="s">
        <v>344</v>
      </c>
      <c r="F39" s="6">
        <v>168</v>
      </c>
      <c r="G39" s="6">
        <f t="shared" si="7"/>
        <v>169</v>
      </c>
      <c r="H39" s="6">
        <f t="shared" si="7"/>
        <v>170</v>
      </c>
      <c r="J39" s="6" t="str">
        <f t="shared" si="2"/>
        <v>"IO35": 168,</v>
      </c>
      <c r="K39" s="6" t="str">
        <f t="shared" si="3"/>
        <v>"IO35": 169,</v>
      </c>
      <c r="L39" s="6" t="str">
        <f t="shared" si="4"/>
        <v>"IO35": 170,</v>
      </c>
    </row>
    <row r="40" spans="2:12">
      <c r="B40" s="14">
        <v>2</v>
      </c>
      <c r="C40" s="14">
        <v>36</v>
      </c>
      <c r="D40" s="15" t="s">
        <v>97</v>
      </c>
      <c r="E40" s="6" t="s">
        <v>345</v>
      </c>
      <c r="F40" s="6">
        <v>165</v>
      </c>
      <c r="G40" s="6">
        <f t="shared" si="7"/>
        <v>166</v>
      </c>
      <c r="H40" s="6">
        <f t="shared" si="7"/>
        <v>167</v>
      </c>
      <c r="J40" s="6" t="str">
        <f t="shared" si="2"/>
        <v>"IO36": 165,</v>
      </c>
      <c r="K40" s="6" t="str">
        <f t="shared" si="3"/>
        <v>"IO36": 166,</v>
      </c>
      <c r="L40" s="6" t="str">
        <f t="shared" si="4"/>
        <v>"IO36": 167,</v>
      </c>
    </row>
    <row r="41" spans="2:12">
      <c r="B41" s="14">
        <v>2</v>
      </c>
      <c r="C41" s="14">
        <v>37</v>
      </c>
      <c r="D41" s="15" t="s">
        <v>97</v>
      </c>
      <c r="E41" s="6" t="s">
        <v>346</v>
      </c>
      <c r="F41" s="6">
        <v>162</v>
      </c>
      <c r="G41" s="6">
        <f t="shared" si="7"/>
        <v>163</v>
      </c>
      <c r="H41" s="6">
        <f t="shared" si="7"/>
        <v>164</v>
      </c>
      <c r="J41" s="6" t="str">
        <f t="shared" si="2"/>
        <v>"IO37": 162,</v>
      </c>
      <c r="K41" s="6" t="str">
        <f t="shared" si="3"/>
        <v>"IO37": 163,</v>
      </c>
      <c r="L41" s="6" t="str">
        <f t="shared" si="4"/>
        <v>"IO37": 164,</v>
      </c>
    </row>
    <row r="42" spans="2:12">
      <c r="B42" s="14">
        <v>2</v>
      </c>
      <c r="C42" s="14">
        <v>38</v>
      </c>
      <c r="D42" s="15" t="s">
        <v>97</v>
      </c>
      <c r="E42" s="6" t="s">
        <v>117</v>
      </c>
      <c r="F42" s="6">
        <v>156</v>
      </c>
      <c r="G42" s="6">
        <f t="shared" si="7"/>
        <v>157</v>
      </c>
      <c r="H42" s="6">
        <f t="shared" si="7"/>
        <v>158</v>
      </c>
      <c r="J42" s="6" t="str">
        <f t="shared" si="2"/>
        <v>"IO38": 156,</v>
      </c>
      <c r="K42" s="6" t="str">
        <f t="shared" si="3"/>
        <v>"IO38": 157,</v>
      </c>
      <c r="L42" s="6" t="str">
        <f t="shared" si="4"/>
        <v>"IO38": 158,</v>
      </c>
    </row>
    <row r="43" spans="2:12">
      <c r="B43" s="14"/>
      <c r="C43" s="14">
        <v>39</v>
      </c>
      <c r="D43" s="15" t="s">
        <v>94</v>
      </c>
      <c r="E43" s="15" t="s">
        <v>94</v>
      </c>
      <c r="F43" s="6"/>
      <c r="G43" s="6"/>
      <c r="H43" s="6"/>
      <c r="J43" s="6"/>
      <c r="K43" s="6"/>
      <c r="L43" s="6"/>
    </row>
    <row r="44" spans="2:12">
      <c r="B44" s="14">
        <v>2</v>
      </c>
      <c r="C44" s="14">
        <v>40</v>
      </c>
      <c r="D44" s="15" t="s">
        <v>97</v>
      </c>
      <c r="E44" s="6" t="s">
        <v>347</v>
      </c>
      <c r="F44" s="6">
        <v>147</v>
      </c>
      <c r="G44" s="6">
        <f>F44+1</f>
        <v>148</v>
      </c>
      <c r="H44" s="6">
        <f>G44+1</f>
        <v>149</v>
      </c>
      <c r="J44" s="6" t="str">
        <f t="shared" si="2"/>
        <v>"IO40": 147,</v>
      </c>
      <c r="K44" s="6" t="str">
        <f t="shared" si="3"/>
        <v>"IO40": 148,</v>
      </c>
      <c r="L44" s="6" t="str">
        <f t="shared" si="4"/>
        <v>"IO40": 149,</v>
      </c>
    </row>
    <row r="45" spans="2:12">
      <c r="B45" s="14"/>
      <c r="C45" s="14">
        <v>41</v>
      </c>
      <c r="D45" s="15" t="s">
        <v>92</v>
      </c>
      <c r="E45" s="15" t="s">
        <v>92</v>
      </c>
      <c r="F45" s="6"/>
      <c r="G45" s="6"/>
      <c r="H45" s="6"/>
      <c r="J45" s="6"/>
      <c r="K45" s="6"/>
      <c r="L45" s="6"/>
    </row>
    <row r="46" spans="2:12">
      <c r="B46" s="14">
        <v>2</v>
      </c>
      <c r="C46" s="14">
        <v>42</v>
      </c>
      <c r="D46" s="15" t="s">
        <v>97</v>
      </c>
      <c r="E46" s="6" t="s">
        <v>348</v>
      </c>
      <c r="F46" s="6">
        <v>144</v>
      </c>
      <c r="G46" s="6">
        <f t="shared" ref="G46:H60" si="8">F46+1</f>
        <v>145</v>
      </c>
      <c r="H46" s="6">
        <f t="shared" si="8"/>
        <v>146</v>
      </c>
      <c r="J46" s="6" t="str">
        <f t="shared" si="2"/>
        <v>"IO42": 144,</v>
      </c>
      <c r="K46" s="6" t="str">
        <f t="shared" si="3"/>
        <v>"IO42": 145,</v>
      </c>
      <c r="L46" s="6" t="str">
        <f t="shared" si="4"/>
        <v>"IO42": 146,</v>
      </c>
    </row>
    <row r="47" spans="2:12">
      <c r="B47" s="14">
        <v>2</v>
      </c>
      <c r="C47" s="14">
        <v>43</v>
      </c>
      <c r="D47" s="15" t="s">
        <v>97</v>
      </c>
      <c r="E47" s="6" t="s">
        <v>349</v>
      </c>
      <c r="F47" s="6">
        <v>135</v>
      </c>
      <c r="G47" s="6">
        <f t="shared" si="8"/>
        <v>136</v>
      </c>
      <c r="H47" s="6">
        <f t="shared" si="8"/>
        <v>137</v>
      </c>
      <c r="J47" s="6" t="str">
        <f t="shared" si="2"/>
        <v>"IO43": 135,</v>
      </c>
      <c r="K47" s="6" t="str">
        <f t="shared" si="3"/>
        <v>"IO43": 136,</v>
      </c>
      <c r="L47" s="6" t="str">
        <f t="shared" si="4"/>
        <v>"IO43": 137,</v>
      </c>
    </row>
    <row r="48" spans="2:12">
      <c r="B48" s="14">
        <v>2</v>
      </c>
      <c r="C48" s="14">
        <v>44</v>
      </c>
      <c r="D48" s="15" t="s">
        <v>97</v>
      </c>
      <c r="E48" s="6" t="s">
        <v>350</v>
      </c>
      <c r="F48" s="6">
        <v>132</v>
      </c>
      <c r="G48" s="6">
        <f t="shared" si="8"/>
        <v>133</v>
      </c>
      <c r="H48" s="6">
        <f t="shared" si="8"/>
        <v>134</v>
      </c>
      <c r="J48" s="6" t="str">
        <f t="shared" si="2"/>
        <v>"IO44": 132,</v>
      </c>
      <c r="K48" s="6" t="str">
        <f t="shared" si="3"/>
        <v>"IO44": 133,</v>
      </c>
      <c r="L48" s="6" t="str">
        <f t="shared" si="4"/>
        <v>"IO44": 134,</v>
      </c>
    </row>
    <row r="49" spans="2:12">
      <c r="B49" s="14">
        <v>2</v>
      </c>
      <c r="C49" s="14">
        <v>45</v>
      </c>
      <c r="D49" s="15" t="s">
        <v>97</v>
      </c>
      <c r="E49" s="6" t="s">
        <v>112</v>
      </c>
      <c r="F49" s="6">
        <v>129</v>
      </c>
      <c r="G49" s="6">
        <f t="shared" si="8"/>
        <v>130</v>
      </c>
      <c r="H49" s="6">
        <f t="shared" si="8"/>
        <v>131</v>
      </c>
      <c r="J49" s="6" t="str">
        <f t="shared" si="2"/>
        <v>"IO45": 129,</v>
      </c>
      <c r="K49" s="6" t="str">
        <f t="shared" si="3"/>
        <v>"IO45": 130,</v>
      </c>
      <c r="L49" s="6" t="str">
        <f t="shared" si="4"/>
        <v>"IO45": 131,</v>
      </c>
    </row>
    <row r="50" spans="2:12">
      <c r="B50" s="14">
        <v>2</v>
      </c>
      <c r="C50" s="14">
        <v>46</v>
      </c>
      <c r="D50" s="15" t="s">
        <v>97</v>
      </c>
      <c r="E50" s="6" t="s">
        <v>351</v>
      </c>
      <c r="F50" s="6">
        <v>126</v>
      </c>
      <c r="G50" s="6">
        <f t="shared" si="8"/>
        <v>127</v>
      </c>
      <c r="H50" s="6">
        <f t="shared" si="8"/>
        <v>128</v>
      </c>
      <c r="J50" s="6" t="str">
        <f t="shared" si="2"/>
        <v>"IO46": 126,</v>
      </c>
      <c r="K50" s="6" t="str">
        <f t="shared" si="3"/>
        <v>"IO46": 127,</v>
      </c>
      <c r="L50" s="6" t="str">
        <f t="shared" si="4"/>
        <v>"IO46": 128,</v>
      </c>
    </row>
    <row r="51" spans="2:12">
      <c r="B51" s="14">
        <v>2</v>
      </c>
      <c r="C51" s="14">
        <v>47</v>
      </c>
      <c r="D51" s="15" t="s">
        <v>97</v>
      </c>
      <c r="E51" s="6" t="s">
        <v>352</v>
      </c>
      <c r="F51" s="6">
        <v>123</v>
      </c>
      <c r="G51" s="6">
        <f t="shared" si="8"/>
        <v>124</v>
      </c>
      <c r="H51" s="6">
        <f t="shared" si="8"/>
        <v>125</v>
      </c>
      <c r="J51" s="6" t="str">
        <f t="shared" si="2"/>
        <v>"IO47": 123,</v>
      </c>
      <c r="K51" s="6" t="str">
        <f t="shared" si="3"/>
        <v>"IO47": 124,</v>
      </c>
      <c r="L51" s="6" t="str">
        <f t="shared" si="4"/>
        <v>"IO47": 125,</v>
      </c>
    </row>
    <row r="52" spans="2:12">
      <c r="B52" s="14">
        <v>2</v>
      </c>
      <c r="C52" s="14">
        <v>48</v>
      </c>
      <c r="D52" s="15" t="s">
        <v>97</v>
      </c>
      <c r="E52" s="6" t="s">
        <v>109</v>
      </c>
      <c r="F52" s="6">
        <v>120</v>
      </c>
      <c r="G52" s="6">
        <f t="shared" si="8"/>
        <v>121</v>
      </c>
      <c r="H52" s="6">
        <f t="shared" si="8"/>
        <v>122</v>
      </c>
      <c r="J52" s="6" t="str">
        <f t="shared" si="2"/>
        <v>"IO48": 120,</v>
      </c>
      <c r="K52" s="6" t="str">
        <f t="shared" si="3"/>
        <v>"IO48": 121,</v>
      </c>
      <c r="L52" s="6" t="str">
        <f t="shared" si="4"/>
        <v>"IO48": 122,</v>
      </c>
    </row>
    <row r="53" spans="2:12">
      <c r="B53" s="14">
        <v>2</v>
      </c>
      <c r="C53" s="14">
        <v>49</v>
      </c>
      <c r="D53" s="15" t="s">
        <v>97</v>
      </c>
      <c r="E53" s="6" t="s">
        <v>353</v>
      </c>
      <c r="F53" s="6">
        <v>96</v>
      </c>
      <c r="G53" s="6">
        <f t="shared" si="8"/>
        <v>97</v>
      </c>
      <c r="H53" s="6">
        <f t="shared" si="8"/>
        <v>98</v>
      </c>
      <c r="J53" s="6" t="str">
        <f t="shared" si="2"/>
        <v>"IO49": 96,</v>
      </c>
      <c r="K53" s="6" t="str">
        <f t="shared" si="3"/>
        <v>"IO49": 97,</v>
      </c>
      <c r="L53" s="6" t="str">
        <f t="shared" si="4"/>
        <v>"IO49": 98,</v>
      </c>
    </row>
    <row r="54" spans="2:12">
      <c r="B54" s="14">
        <v>2</v>
      </c>
      <c r="C54" s="14">
        <v>50</v>
      </c>
      <c r="D54" s="15" t="s">
        <v>97</v>
      </c>
      <c r="E54" s="6" t="s">
        <v>354</v>
      </c>
      <c r="F54" s="6">
        <v>93</v>
      </c>
      <c r="G54" s="6">
        <f t="shared" si="8"/>
        <v>94</v>
      </c>
      <c r="H54" s="6">
        <f t="shared" si="8"/>
        <v>95</v>
      </c>
      <c r="J54" s="6" t="str">
        <f t="shared" si="2"/>
        <v>"IO50": 93,</v>
      </c>
      <c r="K54" s="6" t="str">
        <f t="shared" si="3"/>
        <v>"IO50": 94,</v>
      </c>
      <c r="L54" s="6" t="str">
        <f t="shared" si="4"/>
        <v>"IO50": 95,</v>
      </c>
    </row>
    <row r="55" spans="2:12">
      <c r="B55" s="14">
        <v>2</v>
      </c>
      <c r="C55" s="14">
        <v>51</v>
      </c>
      <c r="D55" s="15" t="s">
        <v>97</v>
      </c>
      <c r="E55" s="6" t="s">
        <v>355</v>
      </c>
      <c r="F55" s="6">
        <v>90</v>
      </c>
      <c r="G55" s="6">
        <f t="shared" si="8"/>
        <v>91</v>
      </c>
      <c r="H55" s="6">
        <f t="shared" si="8"/>
        <v>92</v>
      </c>
      <c r="J55" s="6" t="str">
        <f t="shared" si="2"/>
        <v>"IO51": 90,</v>
      </c>
      <c r="K55" s="6" t="str">
        <f t="shared" si="3"/>
        <v>"IO51": 91,</v>
      </c>
      <c r="L55" s="6" t="str">
        <f t="shared" si="4"/>
        <v>"IO51": 92,</v>
      </c>
    </row>
    <row r="56" spans="2:12">
      <c r="B56" s="14">
        <v>2</v>
      </c>
      <c r="C56" s="14">
        <v>52</v>
      </c>
      <c r="D56" s="15" t="s">
        <v>97</v>
      </c>
      <c r="E56" s="6" t="s">
        <v>356</v>
      </c>
      <c r="F56" s="6">
        <v>87</v>
      </c>
      <c r="G56" s="6">
        <f t="shared" si="8"/>
        <v>88</v>
      </c>
      <c r="H56" s="6">
        <f t="shared" si="8"/>
        <v>89</v>
      </c>
      <c r="J56" s="6" t="str">
        <f t="shared" si="2"/>
        <v>"IO52": 87,</v>
      </c>
      <c r="K56" s="6" t="str">
        <f t="shared" si="3"/>
        <v>"IO52": 88,</v>
      </c>
      <c r="L56" s="6" t="str">
        <f t="shared" si="4"/>
        <v>"IO52": 89,</v>
      </c>
    </row>
    <row r="57" spans="2:12">
      <c r="B57" s="14">
        <v>2</v>
      </c>
      <c r="C57" s="14">
        <v>53</v>
      </c>
      <c r="D57" s="15" t="s">
        <v>97</v>
      </c>
      <c r="E57" s="6" t="s">
        <v>357</v>
      </c>
      <c r="F57" s="6">
        <v>84</v>
      </c>
      <c r="G57" s="6">
        <f t="shared" si="8"/>
        <v>85</v>
      </c>
      <c r="H57" s="6">
        <f t="shared" si="8"/>
        <v>86</v>
      </c>
      <c r="J57" s="6" t="str">
        <f t="shared" si="2"/>
        <v>"IO53": 84,</v>
      </c>
      <c r="K57" s="6" t="str">
        <f t="shared" si="3"/>
        <v>"IO53": 85,</v>
      </c>
      <c r="L57" s="6" t="str">
        <f t="shared" si="4"/>
        <v>"IO53": 86,</v>
      </c>
    </row>
    <row r="58" spans="2:12">
      <c r="B58" s="14">
        <v>2</v>
      </c>
      <c r="C58" s="14">
        <v>54</v>
      </c>
      <c r="D58" s="15" t="s">
        <v>97</v>
      </c>
      <c r="E58" s="6" t="s">
        <v>358</v>
      </c>
      <c r="F58" s="6">
        <v>78</v>
      </c>
      <c r="G58" s="6">
        <f t="shared" si="8"/>
        <v>79</v>
      </c>
      <c r="H58" s="6">
        <f t="shared" si="8"/>
        <v>80</v>
      </c>
      <c r="J58" s="6" t="str">
        <f t="shared" si="2"/>
        <v>"IO54": 78,</v>
      </c>
      <c r="K58" s="6" t="str">
        <f t="shared" si="3"/>
        <v>"IO54": 79,</v>
      </c>
      <c r="L58" s="6" t="str">
        <f t="shared" si="4"/>
        <v>"IO54": 80,</v>
      </c>
    </row>
    <row r="59" spans="2:12">
      <c r="B59" s="14">
        <v>2</v>
      </c>
      <c r="C59" s="14">
        <v>55</v>
      </c>
      <c r="D59" s="15" t="s">
        <v>97</v>
      </c>
      <c r="E59" s="6" t="s">
        <v>359</v>
      </c>
      <c r="F59" s="6">
        <v>72</v>
      </c>
      <c r="G59" s="6">
        <f t="shared" si="8"/>
        <v>73</v>
      </c>
      <c r="H59" s="6">
        <f t="shared" si="8"/>
        <v>74</v>
      </c>
      <c r="J59" s="6" t="str">
        <f t="shared" si="2"/>
        <v>"IO55": 72,</v>
      </c>
      <c r="K59" s="6" t="str">
        <f t="shared" si="3"/>
        <v>"IO55": 73,</v>
      </c>
      <c r="L59" s="6" t="str">
        <f t="shared" si="4"/>
        <v>"IO55": 74,</v>
      </c>
    </row>
    <row r="60" spans="2:12">
      <c r="B60" s="14">
        <v>2</v>
      </c>
      <c r="C60" s="14">
        <v>56</v>
      </c>
      <c r="D60" s="15" t="s">
        <v>97</v>
      </c>
      <c r="E60" s="6" t="s">
        <v>360</v>
      </c>
      <c r="F60" s="6">
        <v>69</v>
      </c>
      <c r="G60" s="6">
        <f t="shared" si="8"/>
        <v>70</v>
      </c>
      <c r="H60" s="6">
        <f t="shared" si="8"/>
        <v>71</v>
      </c>
      <c r="J60" s="6" t="str">
        <f t="shared" si="2"/>
        <v>"IO56": 69,</v>
      </c>
      <c r="K60" s="6" t="str">
        <f t="shared" si="3"/>
        <v>"IO56": 70,</v>
      </c>
      <c r="L60" s="6" t="str">
        <f t="shared" si="4"/>
        <v>"IO56": 71,</v>
      </c>
    </row>
    <row r="61" spans="2:12">
      <c r="B61" s="14"/>
      <c r="C61" s="14">
        <v>57</v>
      </c>
      <c r="D61" s="15" t="s">
        <v>94</v>
      </c>
      <c r="E61" s="15" t="s">
        <v>94</v>
      </c>
      <c r="F61" s="6"/>
      <c r="G61" s="6"/>
      <c r="H61" s="6"/>
      <c r="J61" s="6"/>
      <c r="K61" s="6"/>
      <c r="L61" s="6"/>
    </row>
    <row r="62" spans="2:12">
      <c r="B62" s="14">
        <v>2</v>
      </c>
      <c r="C62" s="14">
        <v>58</v>
      </c>
      <c r="D62" s="15" t="s">
        <v>97</v>
      </c>
      <c r="E62" s="6" t="s">
        <v>361</v>
      </c>
      <c r="F62" s="6">
        <v>66</v>
      </c>
      <c r="G62" s="6">
        <f t="shared" ref="G62:H68" si="9">F62+1</f>
        <v>67</v>
      </c>
      <c r="H62" s="6">
        <f t="shared" si="9"/>
        <v>68</v>
      </c>
      <c r="J62" s="6" t="str">
        <f t="shared" si="2"/>
        <v>"IO58": 66,</v>
      </c>
      <c r="K62" s="6" t="str">
        <f t="shared" si="3"/>
        <v>"IO58": 67,</v>
      </c>
      <c r="L62" s="6" t="str">
        <f t="shared" si="4"/>
        <v>"IO58": 68,</v>
      </c>
    </row>
    <row r="63" spans="2:12">
      <c r="B63" s="14">
        <v>2</v>
      </c>
      <c r="C63" s="14">
        <v>59</v>
      </c>
      <c r="D63" s="15" t="s">
        <v>97</v>
      </c>
      <c r="E63" s="6" t="s">
        <v>362</v>
      </c>
      <c r="F63" s="6">
        <v>63</v>
      </c>
      <c r="G63" s="6">
        <f t="shared" si="9"/>
        <v>64</v>
      </c>
      <c r="H63" s="6">
        <f t="shared" si="9"/>
        <v>65</v>
      </c>
      <c r="J63" s="6" t="str">
        <f t="shared" si="2"/>
        <v>"IO59": 63,</v>
      </c>
      <c r="K63" s="6" t="str">
        <f t="shared" si="3"/>
        <v>"IO59": 64,</v>
      </c>
      <c r="L63" s="6" t="str">
        <f t="shared" si="4"/>
        <v>"IO59": 65,</v>
      </c>
    </row>
    <row r="64" spans="2:12">
      <c r="B64" s="14">
        <v>2</v>
      </c>
      <c r="C64" s="14">
        <v>60</v>
      </c>
      <c r="D64" s="15" t="s">
        <v>97</v>
      </c>
      <c r="E64" s="6" t="s">
        <v>363</v>
      </c>
      <c r="F64" s="6">
        <v>60</v>
      </c>
      <c r="G64" s="6">
        <f t="shared" si="9"/>
        <v>61</v>
      </c>
      <c r="H64" s="6">
        <f t="shared" si="9"/>
        <v>62</v>
      </c>
      <c r="J64" s="6" t="str">
        <f t="shared" si="2"/>
        <v>"IO60": 60,</v>
      </c>
      <c r="K64" s="6" t="str">
        <f t="shared" si="3"/>
        <v>"IO60": 61,</v>
      </c>
      <c r="L64" s="6" t="str">
        <f t="shared" si="4"/>
        <v>"IO60": 62,</v>
      </c>
    </row>
    <row r="65" spans="2:12">
      <c r="B65" s="14">
        <v>2</v>
      </c>
      <c r="C65" s="14">
        <v>61</v>
      </c>
      <c r="D65" s="15" t="s">
        <v>97</v>
      </c>
      <c r="E65" s="6" t="s">
        <v>364</v>
      </c>
      <c r="F65" s="6">
        <v>57</v>
      </c>
      <c r="G65" s="6">
        <f t="shared" si="9"/>
        <v>58</v>
      </c>
      <c r="H65" s="6">
        <f t="shared" si="9"/>
        <v>59</v>
      </c>
      <c r="J65" s="6" t="str">
        <f t="shared" si="2"/>
        <v>"IO61": 57,</v>
      </c>
      <c r="K65" s="6" t="str">
        <f t="shared" si="3"/>
        <v>"IO61": 58,</v>
      </c>
      <c r="L65" s="6" t="str">
        <f t="shared" si="4"/>
        <v>"IO61": 59,</v>
      </c>
    </row>
    <row r="66" spans="2:12">
      <c r="B66" s="14">
        <v>2</v>
      </c>
      <c r="C66" s="14">
        <v>62</v>
      </c>
      <c r="D66" s="15" t="s">
        <v>97</v>
      </c>
      <c r="E66" s="6" t="s">
        <v>365</v>
      </c>
      <c r="F66" s="6">
        <v>54</v>
      </c>
      <c r="G66" s="6">
        <f t="shared" si="9"/>
        <v>55</v>
      </c>
      <c r="H66" s="6">
        <f t="shared" si="9"/>
        <v>56</v>
      </c>
      <c r="J66" s="6" t="str">
        <f t="shared" si="2"/>
        <v>"IO62": 54,</v>
      </c>
      <c r="K66" s="6" t="str">
        <f t="shared" si="3"/>
        <v>"IO62": 55,</v>
      </c>
      <c r="L66" s="6" t="str">
        <f t="shared" si="4"/>
        <v>"IO62": 56,</v>
      </c>
    </row>
    <row r="67" spans="2:12">
      <c r="B67" s="14">
        <v>2</v>
      </c>
      <c r="C67" s="14">
        <v>63</v>
      </c>
      <c r="D67" s="15" t="s">
        <v>97</v>
      </c>
      <c r="E67" s="6" t="s">
        <v>366</v>
      </c>
      <c r="F67" s="6">
        <v>51</v>
      </c>
      <c r="G67" s="6">
        <f t="shared" si="9"/>
        <v>52</v>
      </c>
      <c r="H67" s="6">
        <f t="shared" si="9"/>
        <v>53</v>
      </c>
      <c r="J67" s="6" t="str">
        <f t="shared" si="2"/>
        <v>"IO63": 51,</v>
      </c>
      <c r="K67" s="6" t="str">
        <f t="shared" si="3"/>
        <v>"IO63": 52,</v>
      </c>
      <c r="L67" s="6" t="str">
        <f t="shared" si="4"/>
        <v>"IO63": 53,</v>
      </c>
    </row>
    <row r="68" spans="2:12">
      <c r="B68" s="14">
        <v>1</v>
      </c>
      <c r="C68" s="14">
        <v>64</v>
      </c>
      <c r="D68" s="15" t="s">
        <v>97</v>
      </c>
      <c r="E68" s="6" t="s">
        <v>317</v>
      </c>
      <c r="F68" s="6">
        <v>42</v>
      </c>
      <c r="G68" s="6">
        <f t="shared" si="9"/>
        <v>43</v>
      </c>
      <c r="H68" s="6">
        <f t="shared" si="9"/>
        <v>44</v>
      </c>
      <c r="J68" s="6" t="str">
        <f t="shared" si="2"/>
        <v>"IO64": 42,</v>
      </c>
      <c r="K68" s="6" t="str">
        <f t="shared" si="3"/>
        <v>"IO64": 43,</v>
      </c>
      <c r="L68" s="6" t="str">
        <f t="shared" si="4"/>
        <v>"IO64": 44,</v>
      </c>
    </row>
    <row r="75" spans="2:12">
      <c r="I75" s="37"/>
    </row>
    <row r="76" spans="2:12">
      <c r="I76" s="37"/>
    </row>
    <row r="77" spans="2:12">
      <c r="I77" s="37"/>
    </row>
    <row r="78" spans="2:12">
      <c r="I78" s="37"/>
    </row>
    <row r="79" spans="2:12">
      <c r="I79" s="37"/>
    </row>
    <row r="80" spans="2:12">
      <c r="I80" s="37"/>
    </row>
    <row r="81" spans="9:9">
      <c r="I81" s="37"/>
    </row>
    <row r="82" spans="9:9">
      <c r="I82" s="37"/>
    </row>
    <row r="83" spans="9:9">
      <c r="I83" s="37"/>
    </row>
    <row r="84" spans="9:9">
      <c r="I84" s="37"/>
    </row>
    <row r="85" spans="9:9">
      <c r="I85" s="37"/>
    </row>
    <row r="86" spans="9:9">
      <c r="I86" s="37"/>
    </row>
    <row r="87" spans="9:9">
      <c r="I87" s="37"/>
    </row>
    <row r="88" spans="9:9">
      <c r="I88" s="37"/>
    </row>
    <row r="89" spans="9:9">
      <c r="I89" s="37"/>
    </row>
    <row r="90" spans="9:9">
      <c r="I90" s="37"/>
    </row>
    <row r="91" spans="9:9">
      <c r="I91" s="37"/>
    </row>
    <row r="92" spans="9:9">
      <c r="I92" s="37"/>
    </row>
    <row r="93" spans="9:9">
      <c r="I93" s="37"/>
    </row>
    <row r="94" spans="9:9">
      <c r="I94" s="37"/>
    </row>
    <row r="95" spans="9:9">
      <c r="I95" s="37"/>
    </row>
    <row r="96" spans="9:9">
      <c r="I96" s="37"/>
    </row>
    <row r="97" spans="9:9">
      <c r="I97" s="37"/>
    </row>
    <row r="98" spans="9:9">
      <c r="I98" s="37"/>
    </row>
    <row r="99" spans="9:9">
      <c r="I99" s="37"/>
    </row>
    <row r="100" spans="9:9">
      <c r="I100" s="37"/>
    </row>
    <row r="101" spans="9:9">
      <c r="I101" s="37"/>
    </row>
    <row r="102" spans="9:9">
      <c r="I102" s="37"/>
    </row>
    <row r="103" spans="9:9">
      <c r="I103" s="37"/>
    </row>
    <row r="104" spans="9:9">
      <c r="I104" s="37"/>
    </row>
    <row r="105" spans="9:9">
      <c r="I105" s="37"/>
    </row>
    <row r="106" spans="9:9">
      <c r="I106" s="37"/>
    </row>
    <row r="107" spans="9:9">
      <c r="I107" s="37"/>
    </row>
    <row r="108" spans="9:9">
      <c r="I108" s="37"/>
    </row>
    <row r="109" spans="9:9">
      <c r="I109" s="37"/>
    </row>
    <row r="110" spans="9:9">
      <c r="I110" s="37"/>
    </row>
    <row r="111" spans="9:9">
      <c r="I111" s="37"/>
    </row>
    <row r="112" spans="9:9">
      <c r="I112" s="37"/>
    </row>
    <row r="113" spans="9:9">
      <c r="I113" s="37"/>
    </row>
    <row r="114" spans="9:9">
      <c r="I114" s="37"/>
    </row>
    <row r="115" spans="9:9">
      <c r="I115" s="37"/>
    </row>
    <row r="116" spans="9:9">
      <c r="I116" s="37"/>
    </row>
    <row r="117" spans="9:9">
      <c r="I117" s="37"/>
    </row>
    <row r="118" spans="9:9">
      <c r="I118" s="37"/>
    </row>
    <row r="119" spans="9:9">
      <c r="I119" s="37"/>
    </row>
    <row r="120" spans="9:9">
      <c r="I120" s="37"/>
    </row>
    <row r="121" spans="9:9">
      <c r="I121" s="37"/>
    </row>
    <row r="122" spans="9:9">
      <c r="I122" s="37"/>
    </row>
    <row r="123" spans="9:9">
      <c r="I123" s="37"/>
    </row>
    <row r="124" spans="9:9">
      <c r="I124" s="37"/>
    </row>
    <row r="125" spans="9:9">
      <c r="I125" s="37"/>
    </row>
    <row r="126" spans="9:9">
      <c r="I126" s="37"/>
    </row>
    <row r="127" spans="9:9">
      <c r="I127" s="37"/>
    </row>
    <row r="128" spans="9:9">
      <c r="I128" s="37"/>
    </row>
  </sheetData>
  <sortState xmlns:xlrd2="http://schemas.microsoft.com/office/spreadsheetml/2017/richdata2" ref="B5:H68">
    <sortCondition ref="C5:C68"/>
  </sortState>
  <mergeCells count="1">
    <mergeCell ref="J4:L4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AC21-0606-4B8F-85ED-EF1328CC4771}">
  <dimension ref="B4:V23"/>
  <sheetViews>
    <sheetView workbookViewId="0">
      <selection activeCell="C8" sqref="C8"/>
    </sheetView>
  </sheetViews>
  <sheetFormatPr defaultRowHeight="15"/>
  <cols>
    <col min="1" max="1" width="9.140625" style="38"/>
    <col min="2" max="2" width="4" style="38" customWidth="1"/>
    <col min="3" max="3" width="3" style="38" bestFit="1" customWidth="1"/>
    <col min="4" max="4" width="17.7109375" style="38" customWidth="1"/>
    <col min="5" max="20" width="13.5703125" style="38" customWidth="1"/>
    <col min="21" max="16384" width="9.140625" style="38"/>
  </cols>
  <sheetData>
    <row r="4" spans="2:20">
      <c r="B4" s="172"/>
      <c r="C4" s="172"/>
      <c r="D4" s="172"/>
      <c r="E4" s="172" t="s">
        <v>442</v>
      </c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</row>
    <row r="5" spans="2:20">
      <c r="B5" s="172"/>
      <c r="C5" s="172"/>
      <c r="D5" s="172"/>
      <c r="E5" s="44">
        <v>0</v>
      </c>
      <c r="F5" s="44">
        <v>1</v>
      </c>
      <c r="G5" s="44">
        <v>2</v>
      </c>
      <c r="H5" s="44">
        <v>3</v>
      </c>
      <c r="I5" s="44">
        <v>4</v>
      </c>
      <c r="J5" s="44">
        <v>5</v>
      </c>
      <c r="K5" s="44">
        <v>6</v>
      </c>
      <c r="L5" s="44">
        <v>7</v>
      </c>
      <c r="M5" s="44">
        <v>8</v>
      </c>
      <c r="N5" s="44">
        <v>9</v>
      </c>
      <c r="O5" s="44">
        <v>10</v>
      </c>
      <c r="P5" s="44">
        <v>11</v>
      </c>
      <c r="Q5" s="44">
        <v>12</v>
      </c>
      <c r="R5" s="44">
        <v>13</v>
      </c>
      <c r="S5" s="44">
        <v>14</v>
      </c>
      <c r="T5" s="44">
        <v>15</v>
      </c>
    </row>
    <row r="6" spans="2:20" ht="103.5" customHeight="1">
      <c r="B6" s="172"/>
      <c r="C6" s="172"/>
      <c r="D6" s="172"/>
      <c r="E6" s="63" t="s">
        <v>440</v>
      </c>
      <c r="F6" s="63" t="s">
        <v>429</v>
      </c>
      <c r="G6" s="63" t="s">
        <v>428</v>
      </c>
      <c r="H6" s="63" t="s">
        <v>427</v>
      </c>
      <c r="I6" s="63" t="s">
        <v>426</v>
      </c>
      <c r="J6" s="63" t="s">
        <v>425</v>
      </c>
      <c r="K6" s="63" t="s">
        <v>424</v>
      </c>
      <c r="L6" s="63" t="s">
        <v>418</v>
      </c>
      <c r="M6" s="63" t="s">
        <v>417</v>
      </c>
      <c r="N6" s="63" t="s">
        <v>416</v>
      </c>
      <c r="O6" s="63" t="s">
        <v>408</v>
      </c>
      <c r="P6" s="63" t="s">
        <v>407</v>
      </c>
      <c r="Q6" s="63" t="s">
        <v>406</v>
      </c>
      <c r="R6" s="63" t="s">
        <v>405</v>
      </c>
      <c r="S6" s="63" t="s">
        <v>397</v>
      </c>
      <c r="T6" s="63" t="s">
        <v>391</v>
      </c>
    </row>
    <row r="7" spans="2:20" ht="31.5" customHeight="1">
      <c r="B7" s="169" t="s">
        <v>441</v>
      </c>
      <c r="C7" s="44">
        <v>0</v>
      </c>
      <c r="D7" s="41" t="s">
        <v>440</v>
      </c>
      <c r="E7" s="40" t="s">
        <v>375</v>
      </c>
      <c r="F7" s="42" t="s">
        <v>389</v>
      </c>
      <c r="G7" s="42" t="s">
        <v>393</v>
      </c>
      <c r="H7" s="42" t="s">
        <v>392</v>
      </c>
      <c r="I7" s="42" t="s">
        <v>439</v>
      </c>
      <c r="J7" s="42" t="s">
        <v>410</v>
      </c>
      <c r="K7" s="42" t="s">
        <v>438</v>
      </c>
      <c r="L7" s="42" t="s">
        <v>437</v>
      </c>
      <c r="M7" s="42" t="s">
        <v>436</v>
      </c>
      <c r="N7" s="42" t="s">
        <v>409</v>
      </c>
      <c r="O7" s="42" t="s">
        <v>435</v>
      </c>
      <c r="P7" s="42" t="s">
        <v>434</v>
      </c>
      <c r="Q7" s="42" t="s">
        <v>433</v>
      </c>
      <c r="R7" s="42" t="s">
        <v>432</v>
      </c>
      <c r="S7" s="42" t="s">
        <v>431</v>
      </c>
      <c r="T7" s="42" t="s">
        <v>430</v>
      </c>
    </row>
    <row r="8" spans="2:20" ht="31.5" customHeight="1">
      <c r="B8" s="170"/>
      <c r="C8" s="44">
        <v>1</v>
      </c>
      <c r="D8" s="41" t="s">
        <v>429</v>
      </c>
      <c r="E8" s="42" t="s">
        <v>390</v>
      </c>
      <c r="F8" s="40" t="s">
        <v>375</v>
      </c>
      <c r="G8" s="42" t="s">
        <v>388</v>
      </c>
      <c r="H8" s="42" t="s">
        <v>387</v>
      </c>
      <c r="I8" s="42" t="s">
        <v>386</v>
      </c>
      <c r="J8" s="42" t="s">
        <v>385</v>
      </c>
      <c r="K8" s="42" t="s">
        <v>384</v>
      </c>
      <c r="L8" s="42" t="s">
        <v>383</v>
      </c>
      <c r="M8" s="42" t="s">
        <v>382</v>
      </c>
      <c r="N8" s="42" t="s">
        <v>381</v>
      </c>
      <c r="O8" s="42" t="s">
        <v>380</v>
      </c>
      <c r="P8" s="42" t="s">
        <v>379</v>
      </c>
      <c r="Q8" s="42" t="s">
        <v>378</v>
      </c>
      <c r="R8" s="42" t="s">
        <v>377</v>
      </c>
      <c r="S8" s="42" t="s">
        <v>376</v>
      </c>
      <c r="T8" s="42" t="s">
        <v>395</v>
      </c>
    </row>
    <row r="9" spans="2:20" ht="31.5" customHeight="1">
      <c r="B9" s="170"/>
      <c r="C9" s="44">
        <v>2</v>
      </c>
      <c r="D9" s="41" t="s">
        <v>428</v>
      </c>
      <c r="E9" s="40" t="s">
        <v>381</v>
      </c>
      <c r="F9" s="42" t="s">
        <v>380</v>
      </c>
      <c r="G9" s="40" t="s">
        <v>375</v>
      </c>
      <c r="H9" s="42" t="s">
        <v>389</v>
      </c>
      <c r="I9" s="42" t="s">
        <v>411</v>
      </c>
      <c r="J9" s="42" t="s">
        <v>393</v>
      </c>
      <c r="K9" s="42" t="s">
        <v>392</v>
      </c>
      <c r="L9" s="42" t="s">
        <v>410</v>
      </c>
      <c r="M9" s="42" t="s">
        <v>409</v>
      </c>
      <c r="N9" s="42" t="s">
        <v>388</v>
      </c>
      <c r="O9" s="42" t="s">
        <v>387</v>
      </c>
      <c r="P9" s="42" t="s">
        <v>386</v>
      </c>
      <c r="Q9" s="42" t="s">
        <v>385</v>
      </c>
      <c r="R9" s="42" t="s">
        <v>384</v>
      </c>
      <c r="S9" s="42" t="s">
        <v>383</v>
      </c>
      <c r="T9" s="42" t="s">
        <v>382</v>
      </c>
    </row>
    <row r="10" spans="2:20" ht="31.5" customHeight="1">
      <c r="B10" s="170"/>
      <c r="C10" s="44">
        <v>3</v>
      </c>
      <c r="D10" s="41" t="s">
        <v>427</v>
      </c>
      <c r="E10" s="42" t="s">
        <v>404</v>
      </c>
      <c r="F10" s="42" t="s">
        <v>380</v>
      </c>
      <c r="G10" s="42" t="s">
        <v>390</v>
      </c>
      <c r="H10" s="40" t="s">
        <v>375</v>
      </c>
      <c r="I10" s="42" t="s">
        <v>389</v>
      </c>
      <c r="J10" s="42" t="s">
        <v>388</v>
      </c>
      <c r="K10" s="42" t="s">
        <v>387</v>
      </c>
      <c r="L10" s="42" t="s">
        <v>385</v>
      </c>
      <c r="M10" s="42" t="s">
        <v>381</v>
      </c>
      <c r="N10" s="42" t="s">
        <v>396</v>
      </c>
      <c r="O10" s="42" t="s">
        <v>398</v>
      </c>
      <c r="P10" s="42" t="s">
        <v>423</v>
      </c>
      <c r="Q10" s="42" t="s">
        <v>422</v>
      </c>
      <c r="R10" s="42" t="s">
        <v>421</v>
      </c>
      <c r="S10" s="42" t="s">
        <v>420</v>
      </c>
      <c r="T10" s="42" t="s">
        <v>419</v>
      </c>
    </row>
    <row r="11" spans="2:20" ht="31.5" customHeight="1">
      <c r="B11" s="170"/>
      <c r="C11" s="44">
        <v>4</v>
      </c>
      <c r="D11" s="41" t="s">
        <v>426</v>
      </c>
      <c r="E11" s="42" t="s">
        <v>404</v>
      </c>
      <c r="F11" s="42" t="s">
        <v>380</v>
      </c>
      <c r="G11" s="42" t="s">
        <v>390</v>
      </c>
      <c r="H11" s="42" t="s">
        <v>394</v>
      </c>
      <c r="I11" s="40" t="s">
        <v>375</v>
      </c>
      <c r="J11" s="42" t="s">
        <v>388</v>
      </c>
      <c r="K11" s="42" t="s">
        <v>387</v>
      </c>
      <c r="L11" s="42" t="s">
        <v>385</v>
      </c>
      <c r="M11" s="42" t="s">
        <v>381</v>
      </c>
      <c r="N11" s="42" t="s">
        <v>396</v>
      </c>
      <c r="O11" s="42" t="s">
        <v>398</v>
      </c>
      <c r="P11" s="42" t="s">
        <v>423</v>
      </c>
      <c r="Q11" s="42" t="s">
        <v>422</v>
      </c>
      <c r="R11" s="42" t="s">
        <v>421</v>
      </c>
      <c r="S11" s="42" t="s">
        <v>420</v>
      </c>
      <c r="T11" s="42" t="s">
        <v>419</v>
      </c>
    </row>
    <row r="12" spans="2:20" ht="31.5" customHeight="1">
      <c r="B12" s="170"/>
      <c r="C12" s="44">
        <v>5</v>
      </c>
      <c r="D12" s="41" t="s">
        <v>425</v>
      </c>
      <c r="E12" s="42" t="s">
        <v>396</v>
      </c>
      <c r="F12" s="42" t="s">
        <v>387</v>
      </c>
      <c r="G12" s="42" t="s">
        <v>381</v>
      </c>
      <c r="H12" s="42" t="s">
        <v>380</v>
      </c>
      <c r="I12" s="42" t="s">
        <v>392</v>
      </c>
      <c r="J12" s="40" t="s">
        <v>375</v>
      </c>
      <c r="K12" s="42" t="s">
        <v>389</v>
      </c>
      <c r="L12" s="42" t="s">
        <v>393</v>
      </c>
      <c r="M12" s="42" t="s">
        <v>388</v>
      </c>
      <c r="N12" s="42" t="s">
        <v>390</v>
      </c>
      <c r="O12" s="42" t="s">
        <v>394</v>
      </c>
      <c r="P12" s="42" t="s">
        <v>403</v>
      </c>
      <c r="Q12" s="42" t="s">
        <v>402</v>
      </c>
      <c r="R12" s="42" t="s">
        <v>401</v>
      </c>
      <c r="S12" s="42" t="s">
        <v>400</v>
      </c>
      <c r="T12" s="42" t="s">
        <v>399</v>
      </c>
    </row>
    <row r="13" spans="2:20" ht="31.5" customHeight="1">
      <c r="B13" s="170"/>
      <c r="C13" s="44">
        <v>6</v>
      </c>
      <c r="D13" s="41" t="s">
        <v>424</v>
      </c>
      <c r="E13" s="42" t="s">
        <v>404</v>
      </c>
      <c r="F13" s="42" t="s">
        <v>380</v>
      </c>
      <c r="G13" s="42" t="s">
        <v>390</v>
      </c>
      <c r="H13" s="42" t="s">
        <v>394</v>
      </c>
      <c r="I13" s="42" t="s">
        <v>387</v>
      </c>
      <c r="J13" s="42" t="s">
        <v>385</v>
      </c>
      <c r="K13" s="40" t="s">
        <v>375</v>
      </c>
      <c r="L13" s="42" t="s">
        <v>388</v>
      </c>
      <c r="M13" s="42" t="s">
        <v>381</v>
      </c>
      <c r="N13" s="42" t="s">
        <v>396</v>
      </c>
      <c r="O13" s="42" t="s">
        <v>398</v>
      </c>
      <c r="P13" s="42" t="s">
        <v>423</v>
      </c>
      <c r="Q13" s="42" t="s">
        <v>422</v>
      </c>
      <c r="R13" s="42" t="s">
        <v>421</v>
      </c>
      <c r="S13" s="42" t="s">
        <v>420</v>
      </c>
      <c r="T13" s="42" t="s">
        <v>419</v>
      </c>
    </row>
    <row r="14" spans="2:20" ht="31.5" customHeight="1">
      <c r="B14" s="170"/>
      <c r="C14" s="44">
        <v>7</v>
      </c>
      <c r="D14" s="41" t="s">
        <v>418</v>
      </c>
      <c r="E14" s="42" t="s">
        <v>396</v>
      </c>
      <c r="F14" s="42" t="s">
        <v>387</v>
      </c>
      <c r="G14" s="42" t="s">
        <v>381</v>
      </c>
      <c r="H14" s="42" t="s">
        <v>380</v>
      </c>
      <c r="I14" s="42" t="s">
        <v>389</v>
      </c>
      <c r="J14" s="42" t="s">
        <v>393</v>
      </c>
      <c r="K14" s="42" t="s">
        <v>392</v>
      </c>
      <c r="L14" s="40" t="s">
        <v>375</v>
      </c>
      <c r="M14" s="42" t="s">
        <v>388</v>
      </c>
      <c r="N14" s="42" t="s">
        <v>390</v>
      </c>
      <c r="O14" s="42" t="s">
        <v>394</v>
      </c>
      <c r="P14" s="42" t="s">
        <v>403</v>
      </c>
      <c r="Q14" s="42" t="s">
        <v>402</v>
      </c>
      <c r="R14" s="42" t="s">
        <v>401</v>
      </c>
      <c r="S14" s="42" t="s">
        <v>400</v>
      </c>
      <c r="T14" s="42" t="s">
        <v>399</v>
      </c>
    </row>
    <row r="15" spans="2:20" ht="31.5" customHeight="1">
      <c r="B15" s="170"/>
      <c r="C15" s="44">
        <v>8</v>
      </c>
      <c r="D15" s="41" t="s">
        <v>417</v>
      </c>
      <c r="E15" s="42" t="s">
        <v>390</v>
      </c>
      <c r="F15" s="42" t="s">
        <v>389</v>
      </c>
      <c r="G15" s="42" t="s">
        <v>388</v>
      </c>
      <c r="H15" s="42" t="s">
        <v>387</v>
      </c>
      <c r="I15" s="42" t="s">
        <v>386</v>
      </c>
      <c r="J15" s="42" t="s">
        <v>385</v>
      </c>
      <c r="K15" s="42" t="s">
        <v>384</v>
      </c>
      <c r="L15" s="42" t="s">
        <v>383</v>
      </c>
      <c r="M15" s="40" t="s">
        <v>375</v>
      </c>
      <c r="N15" s="42" t="s">
        <v>381</v>
      </c>
      <c r="O15" s="42" t="s">
        <v>380</v>
      </c>
      <c r="P15" s="42" t="s">
        <v>379</v>
      </c>
      <c r="Q15" s="42" t="s">
        <v>378</v>
      </c>
      <c r="R15" s="42" t="s">
        <v>377</v>
      </c>
      <c r="S15" s="42" t="s">
        <v>376</v>
      </c>
      <c r="T15" s="42" t="s">
        <v>395</v>
      </c>
    </row>
    <row r="16" spans="2:20" ht="31.5" customHeight="1">
      <c r="B16" s="170"/>
      <c r="C16" s="44">
        <v>9</v>
      </c>
      <c r="D16" s="41" t="s">
        <v>416</v>
      </c>
      <c r="E16" s="42" t="s">
        <v>388</v>
      </c>
      <c r="F16" s="42" t="s">
        <v>387</v>
      </c>
      <c r="G16" s="42" t="s">
        <v>385</v>
      </c>
      <c r="H16" s="42" t="s">
        <v>384</v>
      </c>
      <c r="I16" s="42" t="s">
        <v>415</v>
      </c>
      <c r="J16" s="42" t="s">
        <v>383</v>
      </c>
      <c r="K16" s="42" t="s">
        <v>414</v>
      </c>
      <c r="L16" s="42" t="s">
        <v>413</v>
      </c>
      <c r="M16" s="42" t="s">
        <v>412</v>
      </c>
      <c r="N16" s="40" t="s">
        <v>375</v>
      </c>
      <c r="O16" s="42" t="s">
        <v>389</v>
      </c>
      <c r="P16" s="42" t="s">
        <v>411</v>
      </c>
      <c r="Q16" s="42" t="s">
        <v>393</v>
      </c>
      <c r="R16" s="42" t="s">
        <v>392</v>
      </c>
      <c r="S16" s="42" t="s">
        <v>410</v>
      </c>
      <c r="T16" s="42" t="s">
        <v>409</v>
      </c>
    </row>
    <row r="17" spans="2:22" ht="31.5" customHeight="1">
      <c r="B17" s="170"/>
      <c r="C17" s="44">
        <v>10</v>
      </c>
      <c r="D17" s="41" t="s">
        <v>408</v>
      </c>
      <c r="E17" s="42" t="s">
        <v>404</v>
      </c>
      <c r="F17" s="42" t="s">
        <v>380</v>
      </c>
      <c r="G17" s="42" t="s">
        <v>390</v>
      </c>
      <c r="H17" s="42" t="s">
        <v>394</v>
      </c>
      <c r="I17" s="42" t="s">
        <v>403</v>
      </c>
      <c r="J17" s="42" t="s">
        <v>402</v>
      </c>
      <c r="K17" s="42" t="s">
        <v>401</v>
      </c>
      <c r="L17" s="42" t="s">
        <v>400</v>
      </c>
      <c r="M17" s="42" t="s">
        <v>399</v>
      </c>
      <c r="N17" s="42" t="s">
        <v>396</v>
      </c>
      <c r="O17" s="40" t="s">
        <v>375</v>
      </c>
      <c r="P17" s="42" t="s">
        <v>389</v>
      </c>
      <c r="Q17" s="42" t="s">
        <v>388</v>
      </c>
      <c r="R17" s="42" t="s">
        <v>387</v>
      </c>
      <c r="S17" s="42" t="s">
        <v>385</v>
      </c>
      <c r="T17" s="42" t="s">
        <v>381</v>
      </c>
    </row>
    <row r="18" spans="2:22" ht="31.5" customHeight="1">
      <c r="B18" s="170"/>
      <c r="C18" s="44">
        <v>11</v>
      </c>
      <c r="D18" s="41" t="s">
        <v>407</v>
      </c>
      <c r="E18" s="42" t="s">
        <v>404</v>
      </c>
      <c r="F18" s="42" t="s">
        <v>380</v>
      </c>
      <c r="G18" s="42" t="s">
        <v>390</v>
      </c>
      <c r="H18" s="42" t="s">
        <v>394</v>
      </c>
      <c r="I18" s="42" t="s">
        <v>403</v>
      </c>
      <c r="J18" s="42" t="s">
        <v>402</v>
      </c>
      <c r="K18" s="42" t="s">
        <v>401</v>
      </c>
      <c r="L18" s="42" t="s">
        <v>400</v>
      </c>
      <c r="M18" s="42" t="s">
        <v>399</v>
      </c>
      <c r="N18" s="42" t="s">
        <v>396</v>
      </c>
      <c r="O18" s="42" t="s">
        <v>398</v>
      </c>
      <c r="P18" s="40" t="s">
        <v>375</v>
      </c>
      <c r="Q18" s="42" t="s">
        <v>388</v>
      </c>
      <c r="R18" s="42" t="s">
        <v>387</v>
      </c>
      <c r="S18" s="42" t="s">
        <v>385</v>
      </c>
      <c r="T18" s="42" t="s">
        <v>381</v>
      </c>
    </row>
    <row r="19" spans="2:22" ht="31.5" customHeight="1">
      <c r="B19" s="170"/>
      <c r="C19" s="44">
        <v>12</v>
      </c>
      <c r="D19" s="41" t="s">
        <v>406</v>
      </c>
      <c r="E19" s="42" t="s">
        <v>396</v>
      </c>
      <c r="F19" s="42" t="s">
        <v>387</v>
      </c>
      <c r="G19" s="42" t="s">
        <v>381</v>
      </c>
      <c r="H19" s="42" t="s">
        <v>380</v>
      </c>
      <c r="I19" s="42" t="s">
        <v>379</v>
      </c>
      <c r="J19" s="42" t="s">
        <v>378</v>
      </c>
      <c r="K19" s="42" t="s">
        <v>377</v>
      </c>
      <c r="L19" s="42" t="s">
        <v>376</v>
      </c>
      <c r="M19" s="42" t="s">
        <v>395</v>
      </c>
      <c r="N19" s="42" t="s">
        <v>390</v>
      </c>
      <c r="O19" s="42" t="s">
        <v>394</v>
      </c>
      <c r="P19" s="42" t="s">
        <v>392</v>
      </c>
      <c r="Q19" s="40" t="s">
        <v>375</v>
      </c>
      <c r="R19" s="42" t="s">
        <v>389</v>
      </c>
      <c r="S19" s="42" t="s">
        <v>393</v>
      </c>
      <c r="T19" s="42" t="s">
        <v>388</v>
      </c>
    </row>
    <row r="20" spans="2:22" ht="31.5" customHeight="1">
      <c r="B20" s="170"/>
      <c r="C20" s="44">
        <v>13</v>
      </c>
      <c r="D20" s="41" t="s">
        <v>405</v>
      </c>
      <c r="E20" s="42" t="s">
        <v>404</v>
      </c>
      <c r="F20" s="42" t="s">
        <v>380</v>
      </c>
      <c r="G20" s="42" t="s">
        <v>390</v>
      </c>
      <c r="H20" s="42" t="s">
        <v>394</v>
      </c>
      <c r="I20" s="42" t="s">
        <v>403</v>
      </c>
      <c r="J20" s="42" t="s">
        <v>402</v>
      </c>
      <c r="K20" s="42" t="s">
        <v>401</v>
      </c>
      <c r="L20" s="42" t="s">
        <v>400</v>
      </c>
      <c r="M20" s="42" t="s">
        <v>399</v>
      </c>
      <c r="N20" s="42" t="s">
        <v>396</v>
      </c>
      <c r="O20" s="42" t="s">
        <v>398</v>
      </c>
      <c r="P20" s="42" t="s">
        <v>387</v>
      </c>
      <c r="Q20" s="42" t="s">
        <v>385</v>
      </c>
      <c r="R20" s="40" t="s">
        <v>375</v>
      </c>
      <c r="S20" s="42" t="s">
        <v>388</v>
      </c>
      <c r="T20" s="42" t="s">
        <v>381</v>
      </c>
    </row>
    <row r="21" spans="2:22" ht="31.5" customHeight="1">
      <c r="B21" s="170"/>
      <c r="C21" s="44">
        <v>14</v>
      </c>
      <c r="D21" s="41" t="s">
        <v>397</v>
      </c>
      <c r="E21" s="42" t="s">
        <v>396</v>
      </c>
      <c r="F21" s="42" t="s">
        <v>387</v>
      </c>
      <c r="G21" s="42" t="s">
        <v>381</v>
      </c>
      <c r="H21" s="42" t="s">
        <v>380</v>
      </c>
      <c r="I21" s="42" t="s">
        <v>379</v>
      </c>
      <c r="J21" s="42" t="s">
        <v>378</v>
      </c>
      <c r="K21" s="42" t="s">
        <v>377</v>
      </c>
      <c r="L21" s="42" t="s">
        <v>376</v>
      </c>
      <c r="M21" s="42" t="s">
        <v>395</v>
      </c>
      <c r="N21" s="42" t="s">
        <v>390</v>
      </c>
      <c r="O21" s="42" t="s">
        <v>394</v>
      </c>
      <c r="P21" s="42" t="s">
        <v>389</v>
      </c>
      <c r="Q21" s="42" t="s">
        <v>393</v>
      </c>
      <c r="R21" s="42" t="s">
        <v>392</v>
      </c>
      <c r="S21" s="40" t="s">
        <v>375</v>
      </c>
      <c r="T21" s="42" t="s">
        <v>388</v>
      </c>
      <c r="U21" s="39"/>
      <c r="V21" s="39"/>
    </row>
    <row r="22" spans="2:22" ht="31.5" customHeight="1">
      <c r="B22" s="171"/>
      <c r="C22" s="44">
        <v>15</v>
      </c>
      <c r="D22" s="41" t="s">
        <v>391</v>
      </c>
      <c r="E22" s="42" t="s">
        <v>390</v>
      </c>
      <c r="F22" s="42" t="s">
        <v>389</v>
      </c>
      <c r="G22" s="42" t="s">
        <v>388</v>
      </c>
      <c r="H22" s="42" t="s">
        <v>387</v>
      </c>
      <c r="I22" s="42" t="s">
        <v>386</v>
      </c>
      <c r="J22" s="42" t="s">
        <v>385</v>
      </c>
      <c r="K22" s="42" t="s">
        <v>384</v>
      </c>
      <c r="L22" s="42" t="s">
        <v>383</v>
      </c>
      <c r="M22" s="42" t="s">
        <v>382</v>
      </c>
      <c r="N22" s="42" t="s">
        <v>381</v>
      </c>
      <c r="O22" s="42" t="s">
        <v>380</v>
      </c>
      <c r="P22" s="42" t="s">
        <v>379</v>
      </c>
      <c r="Q22" s="42" t="s">
        <v>378</v>
      </c>
      <c r="R22" s="42" t="s">
        <v>377</v>
      </c>
      <c r="S22" s="42" t="s">
        <v>376</v>
      </c>
      <c r="T22" s="40" t="s">
        <v>375</v>
      </c>
      <c r="U22" s="39"/>
      <c r="V22" s="39"/>
    </row>
    <row r="23" spans="2:22">
      <c r="S23" s="39"/>
      <c r="T23" s="39"/>
      <c r="U23" s="39"/>
      <c r="V23" s="39"/>
    </row>
  </sheetData>
  <mergeCells count="3">
    <mergeCell ref="B7:B22"/>
    <mergeCell ref="E4:T4"/>
    <mergeCell ref="B4:D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BV27" sqref="BV27"/>
    </sheetView>
  </sheetViews>
  <sheetFormatPr defaultColWidth="2.85546875" defaultRowHeight="15"/>
  <cols>
    <col min="77" max="77" width="3.140625" bestFit="1" customWidth="1"/>
  </cols>
  <sheetData>
    <row r="1" spans="7:103"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</row>
    <row r="2" spans="7:103"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</row>
    <row r="3" spans="7:103"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Y3" s="3"/>
      <c r="BZ3" s="3"/>
    </row>
    <row r="4" spans="7:103"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Y4" s="3"/>
      <c r="BZ4" s="3"/>
    </row>
    <row r="5" spans="7:103"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Y5" s="3"/>
      <c r="BZ5" s="3"/>
      <c r="CO5" s="29"/>
      <c r="CP5" t="s">
        <v>140</v>
      </c>
      <c r="CX5" s="3"/>
      <c r="CY5" s="3"/>
    </row>
    <row r="6" spans="7:103"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Y6" s="3"/>
      <c r="BZ6" s="3"/>
      <c r="CO6" s="28"/>
      <c r="CP6" t="s">
        <v>139</v>
      </c>
      <c r="CX6" s="3"/>
      <c r="CY6" s="3"/>
    </row>
    <row r="7" spans="7:103"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Y7" s="3"/>
      <c r="BZ7" s="3"/>
      <c r="CO7" s="27"/>
      <c r="CP7" t="s">
        <v>308</v>
      </c>
      <c r="CX7" s="3"/>
      <c r="CY7" s="3"/>
    </row>
    <row r="8" spans="7:103"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Y8" s="3"/>
      <c r="BZ8" s="3"/>
      <c r="CO8" s="30"/>
      <c r="CP8" t="s">
        <v>142</v>
      </c>
      <c r="CX8" s="3"/>
      <c r="CY8" s="3"/>
    </row>
    <row r="9" spans="7:103"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Y9" s="3"/>
      <c r="BZ9" s="3"/>
      <c r="CO9" s="31"/>
      <c r="CP9" t="s">
        <v>141</v>
      </c>
      <c r="CX9" s="3"/>
      <c r="CY9" s="3"/>
    </row>
    <row r="10" spans="7:103"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Y10" s="3"/>
      <c r="BZ10" s="3"/>
      <c r="CX10" s="3"/>
      <c r="CY10" s="3"/>
    </row>
    <row r="11" spans="7:103"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Y11" s="3"/>
      <c r="BZ11" s="3"/>
      <c r="CX11" s="3"/>
      <c r="CY11" s="3"/>
    </row>
    <row r="12" spans="7:103"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Y12" s="3"/>
      <c r="BZ12" s="3"/>
      <c r="CX12" s="3"/>
      <c r="CY12" s="3"/>
    </row>
    <row r="13" spans="7:103"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CX13" s="3"/>
      <c r="CY13" s="3"/>
    </row>
    <row r="14" spans="7:103"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CL14" s="3"/>
      <c r="CM14" s="24" t="s">
        <v>142</v>
      </c>
      <c r="CN14" s="32">
        <v>1</v>
      </c>
      <c r="CO14" s="32">
        <v>20</v>
      </c>
      <c r="CP14" s="3" t="s">
        <v>140</v>
      </c>
      <c r="CQ14" s="3"/>
      <c r="CX14" s="3"/>
      <c r="CY14" s="3"/>
    </row>
    <row r="15" spans="7:103"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CL15" s="3"/>
      <c r="CM15" s="24" t="s">
        <v>221</v>
      </c>
      <c r="CN15" s="32">
        <v>2</v>
      </c>
      <c r="CO15" s="32">
        <v>19</v>
      </c>
      <c r="CP15" s="3" t="s">
        <v>141</v>
      </c>
      <c r="CQ15" s="3"/>
    </row>
    <row r="16" spans="7:103"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CL16" s="3"/>
      <c r="CM16" s="24" t="s">
        <v>222</v>
      </c>
      <c r="CN16" s="32">
        <v>3</v>
      </c>
      <c r="CO16" s="32">
        <v>18</v>
      </c>
      <c r="CP16" s="3" t="s">
        <v>139</v>
      </c>
      <c r="CQ16" s="3"/>
    </row>
    <row r="17" spans="7:95"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CL17" s="3"/>
      <c r="CM17" s="24" t="s">
        <v>35</v>
      </c>
      <c r="CN17" s="32">
        <v>4</v>
      </c>
      <c r="CO17" s="32">
        <v>17</v>
      </c>
      <c r="CP17" s="3" t="s">
        <v>38</v>
      </c>
      <c r="CQ17" s="3"/>
    </row>
    <row r="18" spans="7:95"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CL18" s="3"/>
      <c r="CM18" s="24" t="s">
        <v>287</v>
      </c>
      <c r="CN18" s="32">
        <v>5</v>
      </c>
      <c r="CO18" s="32">
        <v>16</v>
      </c>
      <c r="CP18" s="3" t="s">
        <v>37</v>
      </c>
      <c r="CQ18" s="3"/>
    </row>
    <row r="19" spans="7:95"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CL19" s="3"/>
      <c r="CM19" s="24" t="s">
        <v>36</v>
      </c>
      <c r="CN19" s="32">
        <v>6</v>
      </c>
      <c r="CO19" s="32">
        <v>15</v>
      </c>
      <c r="CP19" s="3" t="s">
        <v>39</v>
      </c>
      <c r="CQ19" s="3"/>
    </row>
    <row r="20" spans="7:95"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M20" s="3"/>
      <c r="BN20" s="24"/>
      <c r="BO20" s="32"/>
      <c r="BP20" s="32"/>
      <c r="BQ20" s="3"/>
      <c r="BR20" s="3"/>
      <c r="CL20" s="3"/>
      <c r="CM20" s="24" t="s">
        <v>171</v>
      </c>
      <c r="CN20" s="32">
        <v>7</v>
      </c>
      <c r="CO20" s="32">
        <v>14</v>
      </c>
      <c r="CP20" s="3" t="s">
        <v>40</v>
      </c>
      <c r="CQ20" s="3"/>
    </row>
    <row r="21" spans="7:95"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M21" s="3"/>
      <c r="BN21" s="24"/>
      <c r="BO21" s="32"/>
      <c r="BP21" s="32"/>
      <c r="BQ21" s="3"/>
      <c r="BR21" s="3"/>
      <c r="CL21" s="3"/>
      <c r="CM21" s="24" t="s">
        <v>288</v>
      </c>
      <c r="CN21" s="32">
        <v>8</v>
      </c>
      <c r="CO21" s="32">
        <v>13</v>
      </c>
      <c r="CP21" s="3" t="s">
        <v>286</v>
      </c>
      <c r="CQ21" s="3"/>
    </row>
    <row r="22" spans="7:95"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CL22" s="3"/>
      <c r="CM22" s="24" t="s">
        <v>23</v>
      </c>
      <c r="CN22" s="32">
        <v>9</v>
      </c>
      <c r="CO22" s="32">
        <v>12</v>
      </c>
      <c r="CP22" s="3" t="s">
        <v>307</v>
      </c>
      <c r="CQ22" s="3"/>
    </row>
    <row r="23" spans="7:95"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N23" s="24"/>
      <c r="BO23" s="32"/>
      <c r="BP23" s="32"/>
      <c r="BQ23" s="34"/>
      <c r="CL23" s="3"/>
      <c r="CM23" s="24" t="s">
        <v>24</v>
      </c>
      <c r="CN23" s="32">
        <v>10</v>
      </c>
      <c r="CO23" s="32">
        <v>11</v>
      </c>
      <c r="CP23" s="3" t="s">
        <v>306</v>
      </c>
      <c r="CQ23" s="3"/>
    </row>
    <row r="24" spans="7:95"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N24" s="24"/>
      <c r="BO24" s="33"/>
      <c r="BP24" s="33"/>
      <c r="BQ24" s="3"/>
    </row>
    <row r="25" spans="7:95"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N25" s="24"/>
      <c r="BO25" s="33"/>
      <c r="BP25" s="33"/>
      <c r="BQ25" s="34"/>
      <c r="CM25" s="24" t="s">
        <v>308</v>
      </c>
      <c r="CN25" s="32">
        <v>10</v>
      </c>
      <c r="CO25" s="32">
        <v>9</v>
      </c>
      <c r="CP25" s="34" t="s">
        <v>141</v>
      </c>
    </row>
    <row r="26" spans="7:95"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N26" s="24"/>
      <c r="BO26" s="33"/>
      <c r="BP26" s="33"/>
      <c r="BQ26" s="34"/>
      <c r="CM26" s="24" t="s">
        <v>310</v>
      </c>
      <c r="CN26" s="33">
        <v>8</v>
      </c>
      <c r="CO26" s="33">
        <v>7</v>
      </c>
      <c r="CP26" s="3" t="s">
        <v>310</v>
      </c>
    </row>
    <row r="27" spans="7:95"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N27" s="24"/>
      <c r="BO27" s="33"/>
      <c r="BP27" s="33"/>
      <c r="BQ27" s="34"/>
      <c r="CM27" s="24" t="s">
        <v>310</v>
      </c>
      <c r="CN27" s="33">
        <v>6</v>
      </c>
      <c r="CO27" s="33">
        <v>5</v>
      </c>
      <c r="CP27" s="34" t="s">
        <v>142</v>
      </c>
    </row>
    <row r="28" spans="7:95"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CM28" s="24" t="s">
        <v>309</v>
      </c>
      <c r="CN28" s="33">
        <v>4</v>
      </c>
      <c r="CO28" s="33">
        <v>3</v>
      </c>
      <c r="CP28" s="34" t="s">
        <v>139</v>
      </c>
    </row>
    <row r="29" spans="7:95"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N29" s="24"/>
      <c r="CM29" s="24" t="s">
        <v>308</v>
      </c>
      <c r="CN29" s="33">
        <v>2</v>
      </c>
      <c r="CO29" s="33">
        <v>1</v>
      </c>
      <c r="CP29" s="34" t="s">
        <v>140</v>
      </c>
    </row>
    <row r="30" spans="7:95"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</row>
    <row r="31" spans="7:95"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CM31" s="24"/>
    </row>
    <row r="32" spans="7:95"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</row>
    <row r="33" spans="7:63"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</row>
    <row r="34" spans="7:63"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</row>
    <row r="35" spans="7:63"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</row>
    <row r="36" spans="7:63"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</row>
    <row r="37" spans="7:63"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</row>
    <row r="38" spans="7:63"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</row>
    <row r="39" spans="7:63"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</row>
    <row r="40" spans="7:63"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</row>
    <row r="41" spans="7:63"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</row>
    <row r="42" spans="7:63"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</row>
    <row r="43" spans="7:63"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5744B-9BA5-40CD-AB21-DF4B3F7D5ACC}">
  <dimension ref="B2:V489"/>
  <sheetViews>
    <sheetView workbookViewId="0">
      <selection activeCell="U12" sqref="U12"/>
    </sheetView>
  </sheetViews>
  <sheetFormatPr defaultRowHeight="15"/>
  <cols>
    <col min="1" max="16384" width="9.140625" style="38"/>
  </cols>
  <sheetData>
    <row r="2" spans="2:2">
      <c r="B2" s="62" t="s">
        <v>540</v>
      </c>
    </row>
    <row r="5" spans="2:2">
      <c r="B5" s="62" t="s">
        <v>539</v>
      </c>
    </row>
    <row r="19" spans="20:22">
      <c r="T19" s="38">
        <f>16*256</f>
        <v>4096</v>
      </c>
      <c r="U19" s="38">
        <f>588/(4096+256)</f>
        <v>0.13511029411764705</v>
      </c>
      <c r="V19" s="38">
        <f>512+38*2</f>
        <v>588</v>
      </c>
    </row>
    <row r="63" spans="2:2">
      <c r="B63" s="38" t="s">
        <v>538</v>
      </c>
    </row>
    <row r="64" spans="2:2">
      <c r="B64" s="38" t="s">
        <v>537</v>
      </c>
    </row>
    <row r="66" spans="2:2">
      <c r="B66" s="38" t="s">
        <v>536</v>
      </c>
    </row>
    <row r="203" spans="13:14">
      <c r="M203" s="38" t="s">
        <v>535</v>
      </c>
    </row>
    <row r="204" spans="13:14">
      <c r="M204" s="38" t="s">
        <v>534</v>
      </c>
      <c r="N204" s="38" t="s">
        <v>533</v>
      </c>
    </row>
    <row r="205" spans="13:14">
      <c r="M205" s="38" t="s">
        <v>532</v>
      </c>
    </row>
    <row r="207" spans="13:14">
      <c r="M207" s="38" t="s">
        <v>531</v>
      </c>
    </row>
    <row r="489" spans="9:9">
      <c r="I489" s="38" t="s">
        <v>530</v>
      </c>
    </row>
  </sheetData>
  <hyperlinks>
    <hyperlink ref="B2" r:id="rId1" xr:uid="{C26EE0EB-A0E3-40EC-9094-E60E4287331C}"/>
    <hyperlink ref="B5" r:id="rId2" xr:uid="{1282EF55-3522-4D62-8DAC-A3F8389A86E9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E406-9569-443C-823E-A0F068C6235A}">
  <dimension ref="B2:P44"/>
  <sheetViews>
    <sheetView tabSelected="1" topLeftCell="A18" workbookViewId="0">
      <selection activeCell="K45" sqref="K45"/>
    </sheetView>
  </sheetViews>
  <sheetFormatPr defaultRowHeight="15"/>
  <cols>
    <col min="1" max="1" width="5.85546875" style="38" customWidth="1"/>
    <col min="2" max="2" width="23.85546875" style="38" customWidth="1"/>
    <col min="3" max="3" width="9.140625" style="38" customWidth="1"/>
    <col min="4" max="8" width="6.28515625" style="38" customWidth="1"/>
    <col min="9" max="9" width="9.140625" style="38" customWidth="1"/>
    <col min="10" max="14" width="6.140625" style="38" customWidth="1"/>
    <col min="15" max="15" width="17.7109375" style="38" customWidth="1"/>
    <col min="16" max="16" width="126.7109375" style="38" customWidth="1"/>
    <col min="17" max="17" width="6.140625" style="38" customWidth="1"/>
    <col min="18" max="18" width="14" style="38" customWidth="1"/>
    <col min="19" max="19" width="115.42578125" style="38" customWidth="1"/>
    <col min="20" max="16384" width="9.140625" style="38"/>
  </cols>
  <sheetData>
    <row r="2" spans="2:16" ht="15.75" thickBot="1">
      <c r="B2" s="58" t="s">
        <v>529</v>
      </c>
    </row>
    <row r="3" spans="2:16">
      <c r="B3" s="196" t="s">
        <v>489</v>
      </c>
      <c r="C3" s="191" t="s">
        <v>488</v>
      </c>
      <c r="D3" s="189"/>
      <c r="E3" s="189"/>
      <c r="F3" s="189"/>
      <c r="G3" s="189"/>
      <c r="H3" s="192"/>
      <c r="I3" s="188" t="s">
        <v>487</v>
      </c>
      <c r="J3" s="189"/>
      <c r="K3" s="189"/>
      <c r="L3" s="189"/>
      <c r="M3" s="189"/>
      <c r="N3" s="190"/>
      <c r="O3" s="104" t="s">
        <v>486</v>
      </c>
      <c r="P3" s="185" t="s">
        <v>43</v>
      </c>
    </row>
    <row r="4" spans="2:16" ht="15.75" thickBot="1">
      <c r="B4" s="197"/>
      <c r="C4" s="105" t="s">
        <v>373</v>
      </c>
      <c r="D4" s="106" t="s">
        <v>543</v>
      </c>
      <c r="E4" s="106" t="s">
        <v>545</v>
      </c>
      <c r="F4" s="106" t="s">
        <v>544</v>
      </c>
      <c r="G4" s="106" t="s">
        <v>546</v>
      </c>
      <c r="H4" s="107" t="s">
        <v>372</v>
      </c>
      <c r="I4" s="108" t="s">
        <v>373</v>
      </c>
      <c r="J4" s="106" t="s">
        <v>541</v>
      </c>
      <c r="K4" s="106" t="s">
        <v>542</v>
      </c>
      <c r="L4" s="106" t="s">
        <v>547</v>
      </c>
      <c r="M4" s="106" t="s">
        <v>548</v>
      </c>
      <c r="N4" s="109" t="s">
        <v>372</v>
      </c>
      <c r="O4" s="110" t="s">
        <v>479</v>
      </c>
      <c r="P4" s="186"/>
    </row>
    <row r="5" spans="2:16" ht="15.75" thickTop="1">
      <c r="B5" s="64" t="s">
        <v>374</v>
      </c>
      <c r="C5" s="65" t="s">
        <v>493</v>
      </c>
      <c r="D5" s="66" t="s">
        <v>494</v>
      </c>
      <c r="E5" s="66" t="s">
        <v>494</v>
      </c>
      <c r="F5" s="66" t="s">
        <v>494</v>
      </c>
      <c r="G5" s="66" t="s">
        <v>494</v>
      </c>
      <c r="H5" s="67" t="s">
        <v>492</v>
      </c>
      <c r="I5" s="68" t="str">
        <f t="shared" ref="I5:I19" si="0">C5</f>
        <v>0x00</v>
      </c>
      <c r="J5" s="66" t="s">
        <v>493</v>
      </c>
      <c r="K5" s="66" t="s">
        <v>493</v>
      </c>
      <c r="L5" s="66" t="s">
        <v>493</v>
      </c>
      <c r="M5" s="66" t="s">
        <v>493</v>
      </c>
      <c r="N5" s="69" t="s">
        <v>492</v>
      </c>
      <c r="O5" s="70" t="s">
        <v>446</v>
      </c>
      <c r="P5" s="71" t="s">
        <v>491</v>
      </c>
    </row>
    <row r="6" spans="2:16">
      <c r="B6" s="72" t="s">
        <v>528</v>
      </c>
      <c r="C6" s="73" t="s">
        <v>527</v>
      </c>
      <c r="D6" s="74" t="s">
        <v>494</v>
      </c>
      <c r="E6" s="74" t="s">
        <v>494</v>
      </c>
      <c r="F6" s="74" t="s">
        <v>494</v>
      </c>
      <c r="G6" s="74" t="s">
        <v>494</v>
      </c>
      <c r="H6" s="75" t="s">
        <v>492</v>
      </c>
      <c r="I6" s="76" t="str">
        <f t="shared" si="0"/>
        <v>0x01</v>
      </c>
      <c r="J6" s="176" t="s">
        <v>508</v>
      </c>
      <c r="K6" s="176"/>
      <c r="L6" s="176"/>
      <c r="M6" s="176"/>
      <c r="N6" s="77" t="s">
        <v>492</v>
      </c>
      <c r="O6" s="78" t="s">
        <v>460</v>
      </c>
      <c r="P6" s="79" t="s">
        <v>526</v>
      </c>
    </row>
    <row r="7" spans="2:16">
      <c r="B7" s="72" t="s">
        <v>525</v>
      </c>
      <c r="C7" s="73" t="s">
        <v>524</v>
      </c>
      <c r="D7" s="74" t="s">
        <v>494</v>
      </c>
      <c r="E7" s="74" t="s">
        <v>494</v>
      </c>
      <c r="F7" s="74" t="s">
        <v>494</v>
      </c>
      <c r="G7" s="74" t="s">
        <v>494</v>
      </c>
      <c r="H7" s="75" t="s">
        <v>492</v>
      </c>
      <c r="I7" s="76" t="str">
        <f t="shared" si="0"/>
        <v>0x02</v>
      </c>
      <c r="J7" s="176" t="s">
        <v>523</v>
      </c>
      <c r="K7" s="176"/>
      <c r="L7" s="176"/>
      <c r="M7" s="176"/>
      <c r="N7" s="77" t="s">
        <v>492</v>
      </c>
      <c r="O7" s="78" t="s">
        <v>460</v>
      </c>
      <c r="P7" s="79" t="s">
        <v>522</v>
      </c>
    </row>
    <row r="8" spans="2:16">
      <c r="B8" s="72" t="s">
        <v>521</v>
      </c>
      <c r="C8" s="73" t="s">
        <v>520</v>
      </c>
      <c r="D8" s="74" t="s">
        <v>494</v>
      </c>
      <c r="E8" s="74" t="s">
        <v>494</v>
      </c>
      <c r="F8" s="74" t="s">
        <v>494</v>
      </c>
      <c r="G8" s="74" t="s">
        <v>494</v>
      </c>
      <c r="H8" s="75" t="s">
        <v>492</v>
      </c>
      <c r="I8" s="76" t="str">
        <f t="shared" si="0"/>
        <v>0x03</v>
      </c>
      <c r="J8" s="176" t="s">
        <v>506</v>
      </c>
      <c r="K8" s="176"/>
      <c r="L8" s="176"/>
      <c r="M8" s="176"/>
      <c r="N8" s="77" t="s">
        <v>492</v>
      </c>
      <c r="O8" s="78" t="s">
        <v>460</v>
      </c>
      <c r="P8" s="79" t="s">
        <v>519</v>
      </c>
    </row>
    <row r="9" spans="2:16">
      <c r="B9" s="72" t="s">
        <v>518</v>
      </c>
      <c r="C9" s="73" t="s">
        <v>517</v>
      </c>
      <c r="D9" s="74" t="s">
        <v>494</v>
      </c>
      <c r="E9" s="74" t="s">
        <v>494</v>
      </c>
      <c r="F9" s="74" t="s">
        <v>494</v>
      </c>
      <c r="G9" s="74" t="s">
        <v>494</v>
      </c>
      <c r="H9" s="75" t="s">
        <v>492</v>
      </c>
      <c r="I9" s="76" t="str">
        <f t="shared" si="0"/>
        <v>0x04</v>
      </c>
      <c r="J9" s="176" t="s">
        <v>503</v>
      </c>
      <c r="K9" s="176"/>
      <c r="L9" s="176" t="s">
        <v>502</v>
      </c>
      <c r="M9" s="176"/>
      <c r="N9" s="77" t="s">
        <v>492</v>
      </c>
      <c r="O9" s="78" t="s">
        <v>460</v>
      </c>
      <c r="P9" s="79" t="s">
        <v>516</v>
      </c>
    </row>
    <row r="10" spans="2:16">
      <c r="B10" s="72" t="s">
        <v>515</v>
      </c>
      <c r="C10" s="73" t="s">
        <v>514</v>
      </c>
      <c r="D10" s="74" t="s">
        <v>494</v>
      </c>
      <c r="E10" s="74" t="s">
        <v>494</v>
      </c>
      <c r="F10" s="74" t="s">
        <v>494</v>
      </c>
      <c r="G10" s="74" t="s">
        <v>494</v>
      </c>
      <c r="H10" s="75" t="s">
        <v>492</v>
      </c>
      <c r="I10" s="76" t="str">
        <f t="shared" si="0"/>
        <v>0x05</v>
      </c>
      <c r="J10" s="74" t="s">
        <v>499</v>
      </c>
      <c r="K10" s="74" t="s">
        <v>493</v>
      </c>
      <c r="L10" s="74" t="s">
        <v>493</v>
      </c>
      <c r="M10" s="74" t="s">
        <v>493</v>
      </c>
      <c r="N10" s="77" t="s">
        <v>492</v>
      </c>
      <c r="O10" s="78" t="s">
        <v>460</v>
      </c>
      <c r="P10" s="79" t="s">
        <v>513</v>
      </c>
    </row>
    <row r="11" spans="2:16">
      <c r="B11" s="80" t="s">
        <v>512</v>
      </c>
      <c r="C11" s="81" t="s">
        <v>511</v>
      </c>
      <c r="D11" s="82" t="s">
        <v>494</v>
      </c>
      <c r="E11" s="82" t="s">
        <v>494</v>
      </c>
      <c r="F11" s="82" t="s">
        <v>494</v>
      </c>
      <c r="G11" s="82" t="s">
        <v>494</v>
      </c>
      <c r="H11" s="83" t="s">
        <v>492</v>
      </c>
      <c r="I11" s="84" t="str">
        <f t="shared" si="0"/>
        <v>0x06</v>
      </c>
      <c r="J11" s="82" t="s">
        <v>493</v>
      </c>
      <c r="K11" s="82" t="s">
        <v>493</v>
      </c>
      <c r="L11" s="82" t="s">
        <v>493</v>
      </c>
      <c r="M11" s="82" t="s">
        <v>493</v>
      </c>
      <c r="N11" s="85" t="s">
        <v>492</v>
      </c>
      <c r="O11" s="86" t="s">
        <v>446</v>
      </c>
      <c r="P11" s="87" t="s">
        <v>510</v>
      </c>
    </row>
    <row r="12" spans="2:16">
      <c r="B12" s="80" t="s">
        <v>374</v>
      </c>
      <c r="C12" s="81" t="s">
        <v>569</v>
      </c>
      <c r="D12" s="82" t="s">
        <v>494</v>
      </c>
      <c r="E12" s="82" t="s">
        <v>494</v>
      </c>
      <c r="F12" s="82" t="s">
        <v>494</v>
      </c>
      <c r="G12" s="82" t="s">
        <v>494</v>
      </c>
      <c r="H12" s="83" t="s">
        <v>492</v>
      </c>
      <c r="I12" s="84" t="str">
        <f t="shared" si="0"/>
        <v>0x07-0x10</v>
      </c>
      <c r="J12" s="82" t="s">
        <v>493</v>
      </c>
      <c r="K12" s="82" t="s">
        <v>493</v>
      </c>
      <c r="L12" s="82" t="s">
        <v>493</v>
      </c>
      <c r="M12" s="82" t="s">
        <v>493</v>
      </c>
      <c r="N12" s="85" t="s">
        <v>492</v>
      </c>
      <c r="O12" s="86" t="s">
        <v>446</v>
      </c>
      <c r="P12" s="87" t="s">
        <v>510</v>
      </c>
    </row>
    <row r="13" spans="2:16">
      <c r="B13" s="72" t="s">
        <v>509</v>
      </c>
      <c r="C13" s="73" t="s">
        <v>564</v>
      </c>
      <c r="D13" s="187" t="s">
        <v>508</v>
      </c>
      <c r="E13" s="187"/>
      <c r="F13" s="187"/>
      <c r="G13" s="187"/>
      <c r="H13" s="103" t="s">
        <v>492</v>
      </c>
      <c r="I13" s="76" t="str">
        <f t="shared" si="0"/>
        <v>0x11</v>
      </c>
      <c r="J13" s="74" t="s">
        <v>493</v>
      </c>
      <c r="K13" s="74" t="s">
        <v>493</v>
      </c>
      <c r="L13" s="74" t="s">
        <v>493</v>
      </c>
      <c r="M13" s="74" t="s">
        <v>493</v>
      </c>
      <c r="N13" s="77" t="s">
        <v>492</v>
      </c>
      <c r="O13" s="78" t="s">
        <v>460</v>
      </c>
      <c r="P13" s="79" t="s">
        <v>563</v>
      </c>
    </row>
    <row r="14" spans="2:16">
      <c r="B14" s="80" t="s">
        <v>374</v>
      </c>
      <c r="C14" s="81" t="s">
        <v>565</v>
      </c>
      <c r="D14" s="82" t="s">
        <v>494</v>
      </c>
      <c r="E14" s="82" t="s">
        <v>494</v>
      </c>
      <c r="F14" s="82" t="s">
        <v>494</v>
      </c>
      <c r="G14" s="82" t="s">
        <v>494</v>
      </c>
      <c r="H14" s="83" t="s">
        <v>492</v>
      </c>
      <c r="I14" s="84" t="str">
        <f t="shared" si="0"/>
        <v>0x12</v>
      </c>
      <c r="J14" s="82" t="s">
        <v>493</v>
      </c>
      <c r="K14" s="82" t="s">
        <v>493</v>
      </c>
      <c r="L14" s="82" t="s">
        <v>493</v>
      </c>
      <c r="M14" s="82" t="s">
        <v>493</v>
      </c>
      <c r="N14" s="85" t="s">
        <v>492</v>
      </c>
      <c r="O14" s="86" t="s">
        <v>446</v>
      </c>
      <c r="P14" s="87" t="s">
        <v>491</v>
      </c>
    </row>
    <row r="15" spans="2:16">
      <c r="B15" s="72" t="s">
        <v>507</v>
      </c>
      <c r="C15" s="73" t="s">
        <v>566</v>
      </c>
      <c r="D15" s="176" t="s">
        <v>506</v>
      </c>
      <c r="E15" s="176"/>
      <c r="F15" s="176"/>
      <c r="G15" s="176"/>
      <c r="H15" s="75" t="s">
        <v>492</v>
      </c>
      <c r="I15" s="76" t="str">
        <f t="shared" si="0"/>
        <v>0x13</v>
      </c>
      <c r="J15" s="74" t="s">
        <v>493</v>
      </c>
      <c r="K15" s="74" t="s">
        <v>493</v>
      </c>
      <c r="L15" s="74" t="s">
        <v>493</v>
      </c>
      <c r="M15" s="74" t="s">
        <v>493</v>
      </c>
      <c r="N15" s="77" t="s">
        <v>492</v>
      </c>
      <c r="O15" s="78" t="s">
        <v>460</v>
      </c>
      <c r="P15" s="79" t="s">
        <v>505</v>
      </c>
    </row>
    <row r="16" spans="2:16">
      <c r="B16" s="72" t="s">
        <v>504</v>
      </c>
      <c r="C16" s="73" t="s">
        <v>567</v>
      </c>
      <c r="D16" s="176" t="s">
        <v>503</v>
      </c>
      <c r="E16" s="176"/>
      <c r="F16" s="176" t="s">
        <v>502</v>
      </c>
      <c r="G16" s="176"/>
      <c r="H16" s="75" t="s">
        <v>492</v>
      </c>
      <c r="I16" s="76" t="str">
        <f t="shared" si="0"/>
        <v>0x14</v>
      </c>
      <c r="J16" s="74" t="s">
        <v>493</v>
      </c>
      <c r="K16" s="74" t="s">
        <v>493</v>
      </c>
      <c r="L16" s="74" t="s">
        <v>493</v>
      </c>
      <c r="M16" s="74" t="s">
        <v>493</v>
      </c>
      <c r="N16" s="77" t="s">
        <v>492</v>
      </c>
      <c r="O16" s="78" t="s">
        <v>460</v>
      </c>
      <c r="P16" s="79" t="s">
        <v>501</v>
      </c>
    </row>
    <row r="17" spans="2:16">
      <c r="B17" s="72" t="s">
        <v>500</v>
      </c>
      <c r="C17" s="73" t="s">
        <v>568</v>
      </c>
      <c r="D17" s="74" t="s">
        <v>499</v>
      </c>
      <c r="E17" s="74" t="s">
        <v>493</v>
      </c>
      <c r="F17" s="74" t="s">
        <v>493</v>
      </c>
      <c r="G17" s="74" t="s">
        <v>493</v>
      </c>
      <c r="H17" s="75" t="s">
        <v>492</v>
      </c>
      <c r="I17" s="76" t="str">
        <f t="shared" si="0"/>
        <v>0x15</v>
      </c>
      <c r="J17" s="74" t="s">
        <v>493</v>
      </c>
      <c r="K17" s="74" t="s">
        <v>493</v>
      </c>
      <c r="L17" s="74" t="s">
        <v>493</v>
      </c>
      <c r="M17" s="74" t="s">
        <v>493</v>
      </c>
      <c r="N17" s="77" t="s">
        <v>492</v>
      </c>
      <c r="O17" s="78" t="s">
        <v>460</v>
      </c>
      <c r="P17" s="79" t="s">
        <v>498</v>
      </c>
    </row>
    <row r="18" spans="2:16">
      <c r="B18" s="80" t="s">
        <v>497</v>
      </c>
      <c r="C18" s="81" t="s">
        <v>570</v>
      </c>
      <c r="D18" s="82" t="s">
        <v>496</v>
      </c>
      <c r="E18" s="82" t="s">
        <v>493</v>
      </c>
      <c r="F18" s="82" t="s">
        <v>493</v>
      </c>
      <c r="G18" s="82" t="s">
        <v>493</v>
      </c>
      <c r="H18" s="83" t="s">
        <v>492</v>
      </c>
      <c r="I18" s="84" t="str">
        <f t="shared" si="0"/>
        <v>0x16</v>
      </c>
      <c r="J18" s="82" t="s">
        <v>496</v>
      </c>
      <c r="K18" s="82" t="s">
        <v>493</v>
      </c>
      <c r="L18" s="82" t="s">
        <v>493</v>
      </c>
      <c r="M18" s="82" t="s">
        <v>493</v>
      </c>
      <c r="N18" s="85" t="s">
        <v>492</v>
      </c>
      <c r="O18" s="86" t="s">
        <v>446</v>
      </c>
      <c r="P18" s="87" t="s">
        <v>495</v>
      </c>
    </row>
    <row r="19" spans="2:16" ht="15.75" thickBot="1">
      <c r="B19" s="88" t="s">
        <v>374</v>
      </c>
      <c r="C19" s="89" t="s">
        <v>572</v>
      </c>
      <c r="D19" s="90" t="s">
        <v>494</v>
      </c>
      <c r="E19" s="90" t="s">
        <v>494</v>
      </c>
      <c r="F19" s="90" t="s">
        <v>494</v>
      </c>
      <c r="G19" s="90" t="s">
        <v>494</v>
      </c>
      <c r="H19" s="91" t="s">
        <v>492</v>
      </c>
      <c r="I19" s="92" t="str">
        <f t="shared" si="0"/>
        <v>0x17-0x1F</v>
      </c>
      <c r="J19" s="90" t="s">
        <v>493</v>
      </c>
      <c r="K19" s="90" t="s">
        <v>493</v>
      </c>
      <c r="L19" s="90" t="s">
        <v>493</v>
      </c>
      <c r="M19" s="90" t="s">
        <v>493</v>
      </c>
      <c r="N19" s="93" t="s">
        <v>492</v>
      </c>
      <c r="O19" s="94" t="s">
        <v>446</v>
      </c>
      <c r="P19" s="95" t="s">
        <v>491</v>
      </c>
    </row>
    <row r="21" spans="2:16" ht="15.75" thickBot="1">
      <c r="B21" s="58" t="s">
        <v>490</v>
      </c>
      <c r="C21" s="58"/>
      <c r="D21" s="58"/>
    </row>
    <row r="22" spans="2:16">
      <c r="B22" s="198" t="s">
        <v>489</v>
      </c>
      <c r="C22" s="207" t="s">
        <v>488</v>
      </c>
      <c r="D22" s="208"/>
      <c r="E22" s="208"/>
      <c r="F22" s="208"/>
      <c r="G22" s="208"/>
      <c r="H22" s="208"/>
      <c r="I22" s="208"/>
      <c r="J22" s="209"/>
      <c r="K22" s="207" t="s">
        <v>487</v>
      </c>
      <c r="L22" s="208"/>
      <c r="M22" s="208"/>
      <c r="N22" s="209"/>
      <c r="O22" s="104" t="s">
        <v>486</v>
      </c>
      <c r="P22" s="173" t="s">
        <v>43</v>
      </c>
    </row>
    <row r="23" spans="2:16" ht="15.75" thickBot="1">
      <c r="B23" s="199"/>
      <c r="C23" s="111" t="s">
        <v>373</v>
      </c>
      <c r="D23" s="112" t="s">
        <v>485</v>
      </c>
      <c r="E23" s="112" t="s">
        <v>484</v>
      </c>
      <c r="F23" s="112" t="s">
        <v>483</v>
      </c>
      <c r="G23" s="113" t="s">
        <v>482</v>
      </c>
      <c r="H23" s="177" t="s">
        <v>481</v>
      </c>
      <c r="I23" s="178"/>
      <c r="J23" s="179"/>
      <c r="K23" s="210" t="s">
        <v>480</v>
      </c>
      <c r="L23" s="178"/>
      <c r="M23" s="178"/>
      <c r="N23" s="179"/>
      <c r="O23" s="110" t="s">
        <v>479</v>
      </c>
      <c r="P23" s="174"/>
    </row>
    <row r="24" spans="2:16" ht="15.75" thickTop="1">
      <c r="B24" s="98" t="s">
        <v>478</v>
      </c>
      <c r="C24" s="102" t="s">
        <v>549</v>
      </c>
      <c r="D24" s="56" t="s">
        <v>74</v>
      </c>
      <c r="E24" s="56" t="s">
        <v>74</v>
      </c>
      <c r="F24" s="56" t="s">
        <v>74</v>
      </c>
      <c r="G24" s="57" t="s">
        <v>74</v>
      </c>
      <c r="H24" s="180" t="s">
        <v>571</v>
      </c>
      <c r="I24" s="181"/>
      <c r="J24" s="182"/>
      <c r="K24" s="212" t="s">
        <v>571</v>
      </c>
      <c r="L24" s="181"/>
      <c r="M24" s="181"/>
      <c r="N24" s="182"/>
      <c r="O24" s="55" t="s">
        <v>477</v>
      </c>
      <c r="P24" s="54" t="s">
        <v>476</v>
      </c>
    </row>
    <row r="25" spans="2:16">
      <c r="B25" s="99" t="s">
        <v>475</v>
      </c>
      <c r="C25" s="61" t="s">
        <v>550</v>
      </c>
      <c r="D25" s="43" t="s">
        <v>74</v>
      </c>
      <c r="E25" s="43" t="s">
        <v>74</v>
      </c>
      <c r="F25" s="43" t="s">
        <v>74</v>
      </c>
      <c r="G25" s="53" t="s">
        <v>74</v>
      </c>
      <c r="H25" s="175" t="s">
        <v>571</v>
      </c>
      <c r="I25" s="183"/>
      <c r="J25" s="184"/>
      <c r="K25" s="202" t="s">
        <v>571</v>
      </c>
      <c r="L25" s="183"/>
      <c r="M25" s="183"/>
      <c r="N25" s="184"/>
      <c r="O25" s="52" t="s">
        <v>460</v>
      </c>
      <c r="P25" s="51" t="s">
        <v>474</v>
      </c>
    </row>
    <row r="26" spans="2:16">
      <c r="B26" s="99" t="s">
        <v>473</v>
      </c>
      <c r="C26" s="61" t="s">
        <v>551</v>
      </c>
      <c r="D26" s="43" t="s">
        <v>468</v>
      </c>
      <c r="E26" s="43" t="s">
        <v>74</v>
      </c>
      <c r="F26" s="43" t="s">
        <v>74</v>
      </c>
      <c r="G26" s="53" t="s">
        <v>74</v>
      </c>
      <c r="H26" s="175" t="s">
        <v>571</v>
      </c>
      <c r="I26" s="183"/>
      <c r="J26" s="184"/>
      <c r="K26" s="202" t="s">
        <v>571</v>
      </c>
      <c r="L26" s="183"/>
      <c r="M26" s="183"/>
      <c r="N26" s="184"/>
      <c r="O26" s="52" t="s">
        <v>460</v>
      </c>
      <c r="P26" s="51" t="s">
        <v>472</v>
      </c>
    </row>
    <row r="27" spans="2:16">
      <c r="B27" s="99" t="s">
        <v>471</v>
      </c>
      <c r="C27" s="61" t="s">
        <v>552</v>
      </c>
      <c r="D27" s="43" t="s">
        <v>468</v>
      </c>
      <c r="E27" s="43" t="s">
        <v>74</v>
      </c>
      <c r="F27" s="43" t="s">
        <v>74</v>
      </c>
      <c r="G27" s="53" t="s">
        <v>74</v>
      </c>
      <c r="H27" s="175" t="s">
        <v>571</v>
      </c>
      <c r="I27" s="183"/>
      <c r="J27" s="184"/>
      <c r="K27" s="202" t="s">
        <v>571</v>
      </c>
      <c r="L27" s="183"/>
      <c r="M27" s="183"/>
      <c r="N27" s="184"/>
      <c r="O27" s="52" t="s">
        <v>460</v>
      </c>
      <c r="P27" s="51" t="s">
        <v>470</v>
      </c>
    </row>
    <row r="28" spans="2:16">
      <c r="B28" s="99" t="s">
        <v>469</v>
      </c>
      <c r="C28" s="61" t="s">
        <v>553</v>
      </c>
      <c r="D28" s="43" t="s">
        <v>468</v>
      </c>
      <c r="E28" s="43" t="s">
        <v>74</v>
      </c>
      <c r="F28" s="43" t="s">
        <v>74</v>
      </c>
      <c r="G28" s="53" t="s">
        <v>74</v>
      </c>
      <c r="H28" s="175" t="s">
        <v>571</v>
      </c>
      <c r="I28" s="183"/>
      <c r="J28" s="184"/>
      <c r="K28" s="202" t="s">
        <v>571</v>
      </c>
      <c r="L28" s="183"/>
      <c r="M28" s="183"/>
      <c r="N28" s="184"/>
      <c r="O28" s="52" t="s">
        <v>460</v>
      </c>
      <c r="P28" s="51" t="s">
        <v>467</v>
      </c>
    </row>
    <row r="29" spans="2:16">
      <c r="B29" s="99" t="s">
        <v>466</v>
      </c>
      <c r="C29" s="61" t="s">
        <v>554</v>
      </c>
      <c r="D29" s="172" t="s">
        <v>465</v>
      </c>
      <c r="E29" s="172"/>
      <c r="F29" s="172"/>
      <c r="G29" s="175"/>
      <c r="H29" s="175" t="s">
        <v>571</v>
      </c>
      <c r="I29" s="183"/>
      <c r="J29" s="184"/>
      <c r="K29" s="202" t="s">
        <v>571</v>
      </c>
      <c r="L29" s="183"/>
      <c r="M29" s="183"/>
      <c r="N29" s="184"/>
      <c r="O29" s="52" t="s">
        <v>460</v>
      </c>
      <c r="P29" s="51" t="s">
        <v>464</v>
      </c>
    </row>
    <row r="30" spans="2:16">
      <c r="B30" s="99" t="s">
        <v>463</v>
      </c>
      <c r="C30" s="61" t="s">
        <v>555</v>
      </c>
      <c r="D30" s="172" t="s">
        <v>750</v>
      </c>
      <c r="E30" s="172"/>
      <c r="F30" s="172"/>
      <c r="G30" s="175"/>
      <c r="H30" s="175" t="s">
        <v>455</v>
      </c>
      <c r="I30" s="183"/>
      <c r="J30" s="184"/>
      <c r="K30" s="202" t="s">
        <v>455</v>
      </c>
      <c r="L30" s="183"/>
      <c r="M30" s="183"/>
      <c r="N30" s="184"/>
      <c r="O30" s="52" t="s">
        <v>460</v>
      </c>
      <c r="P30" s="51" t="s">
        <v>462</v>
      </c>
    </row>
    <row r="31" spans="2:16">
      <c r="B31" s="99" t="s">
        <v>461</v>
      </c>
      <c r="C31" s="61" t="s">
        <v>556</v>
      </c>
      <c r="D31" s="172" t="s">
        <v>750</v>
      </c>
      <c r="E31" s="172"/>
      <c r="F31" s="172"/>
      <c r="G31" s="175"/>
      <c r="H31" s="175" t="s">
        <v>455</v>
      </c>
      <c r="I31" s="183"/>
      <c r="J31" s="184"/>
      <c r="K31" s="202" t="s">
        <v>455</v>
      </c>
      <c r="L31" s="183"/>
      <c r="M31" s="183"/>
      <c r="N31" s="184"/>
      <c r="O31" s="52" t="s">
        <v>460</v>
      </c>
      <c r="P31" s="51" t="s">
        <v>459</v>
      </c>
    </row>
    <row r="32" spans="2:16">
      <c r="B32" s="96" t="s">
        <v>458</v>
      </c>
      <c r="C32" s="60" t="s">
        <v>557</v>
      </c>
      <c r="D32" s="200" t="s">
        <v>465</v>
      </c>
      <c r="E32" s="200"/>
      <c r="F32" s="200"/>
      <c r="G32" s="201"/>
      <c r="H32" s="193" t="s">
        <v>455</v>
      </c>
      <c r="I32" s="194"/>
      <c r="J32" s="195"/>
      <c r="K32" s="203" t="s">
        <v>455</v>
      </c>
      <c r="L32" s="194"/>
      <c r="M32" s="194"/>
      <c r="N32" s="195"/>
      <c r="O32" s="100" t="s">
        <v>446</v>
      </c>
      <c r="P32" s="48" t="s">
        <v>457</v>
      </c>
    </row>
    <row r="33" spans="2:16">
      <c r="B33" s="96" t="s">
        <v>456</v>
      </c>
      <c r="C33" s="60" t="s">
        <v>558</v>
      </c>
      <c r="D33" s="200" t="s">
        <v>465</v>
      </c>
      <c r="E33" s="200"/>
      <c r="F33" s="200"/>
      <c r="G33" s="201"/>
      <c r="H33" s="193" t="s">
        <v>455</v>
      </c>
      <c r="I33" s="194"/>
      <c r="J33" s="195"/>
      <c r="K33" s="203" t="s">
        <v>455</v>
      </c>
      <c r="L33" s="194"/>
      <c r="M33" s="194"/>
      <c r="N33" s="195"/>
      <c r="O33" s="100" t="s">
        <v>446</v>
      </c>
      <c r="P33" s="48" t="s">
        <v>454</v>
      </c>
    </row>
    <row r="34" spans="2:16">
      <c r="B34" s="96" t="s">
        <v>453</v>
      </c>
      <c r="C34" s="60" t="s">
        <v>559</v>
      </c>
      <c r="D34" s="50" t="s">
        <v>74</v>
      </c>
      <c r="E34" s="50" t="s">
        <v>74</v>
      </c>
      <c r="F34" s="50" t="s">
        <v>74</v>
      </c>
      <c r="G34" s="49" t="s">
        <v>74</v>
      </c>
      <c r="H34" s="193" t="s">
        <v>571</v>
      </c>
      <c r="I34" s="194"/>
      <c r="J34" s="195"/>
      <c r="K34" s="203" t="s">
        <v>571</v>
      </c>
      <c r="L34" s="194"/>
      <c r="M34" s="194"/>
      <c r="N34" s="195"/>
      <c r="O34" s="100" t="s">
        <v>446</v>
      </c>
      <c r="P34" s="48" t="s">
        <v>452</v>
      </c>
    </row>
    <row r="35" spans="2:16">
      <c r="B35" s="96" t="s">
        <v>451</v>
      </c>
      <c r="C35" s="60" t="s">
        <v>560</v>
      </c>
      <c r="D35" s="50" t="s">
        <v>74</v>
      </c>
      <c r="E35" s="50" t="s">
        <v>74</v>
      </c>
      <c r="F35" s="50" t="s">
        <v>74</v>
      </c>
      <c r="G35" s="49" t="s">
        <v>74</v>
      </c>
      <c r="H35" s="193" t="s">
        <v>571</v>
      </c>
      <c r="I35" s="194"/>
      <c r="J35" s="195"/>
      <c r="K35" s="203" t="s">
        <v>571</v>
      </c>
      <c r="L35" s="194"/>
      <c r="M35" s="194"/>
      <c r="N35" s="195"/>
      <c r="O35" s="100" t="s">
        <v>446</v>
      </c>
      <c r="P35" s="48" t="s">
        <v>450</v>
      </c>
    </row>
    <row r="36" spans="2:16">
      <c r="B36" s="96" t="s">
        <v>449</v>
      </c>
      <c r="C36" s="60" t="s">
        <v>561</v>
      </c>
      <c r="D36" s="50" t="s">
        <v>74</v>
      </c>
      <c r="E36" s="50" t="s">
        <v>74</v>
      </c>
      <c r="F36" s="50" t="s">
        <v>74</v>
      </c>
      <c r="G36" s="49" t="s">
        <v>74</v>
      </c>
      <c r="H36" s="193" t="s">
        <v>571</v>
      </c>
      <c r="I36" s="194"/>
      <c r="J36" s="195"/>
      <c r="K36" s="203" t="s">
        <v>571</v>
      </c>
      <c r="L36" s="194"/>
      <c r="M36" s="194"/>
      <c r="N36" s="195"/>
      <c r="O36" s="100" t="s">
        <v>446</v>
      </c>
      <c r="P36" s="48" t="s">
        <v>448</v>
      </c>
    </row>
    <row r="37" spans="2:16" ht="15.75" thickBot="1">
      <c r="B37" s="97" t="s">
        <v>447</v>
      </c>
      <c r="C37" s="59" t="s">
        <v>562</v>
      </c>
      <c r="D37" s="47" t="s">
        <v>74</v>
      </c>
      <c r="E37" s="47" t="s">
        <v>74</v>
      </c>
      <c r="F37" s="47" t="s">
        <v>74</v>
      </c>
      <c r="G37" s="46" t="s">
        <v>74</v>
      </c>
      <c r="H37" s="211" t="s">
        <v>571</v>
      </c>
      <c r="I37" s="205"/>
      <c r="J37" s="206"/>
      <c r="K37" s="204" t="s">
        <v>571</v>
      </c>
      <c r="L37" s="205"/>
      <c r="M37" s="205"/>
      <c r="N37" s="206"/>
      <c r="O37" s="101" t="s">
        <v>446</v>
      </c>
      <c r="P37" s="45" t="s">
        <v>445</v>
      </c>
    </row>
    <row r="39" spans="2:16">
      <c r="P39" s="38" t="s">
        <v>444</v>
      </c>
    </row>
    <row r="40" spans="2:16">
      <c r="P40" s="38" t="s">
        <v>443</v>
      </c>
    </row>
    <row r="42" spans="2:16">
      <c r="K42" s="38" t="s">
        <v>751</v>
      </c>
    </row>
    <row r="43" spans="2:16">
      <c r="K43" s="38" t="s">
        <v>752</v>
      </c>
    </row>
    <row r="44" spans="2:16">
      <c r="K44" s="38" t="s">
        <v>753</v>
      </c>
    </row>
  </sheetData>
  <mergeCells count="52">
    <mergeCell ref="K36:N36"/>
    <mergeCell ref="K37:N37"/>
    <mergeCell ref="C22:J22"/>
    <mergeCell ref="K22:N22"/>
    <mergeCell ref="K23:N23"/>
    <mergeCell ref="H34:J34"/>
    <mergeCell ref="H35:J35"/>
    <mergeCell ref="H36:J36"/>
    <mergeCell ref="H37:J37"/>
    <mergeCell ref="K24:N24"/>
    <mergeCell ref="K25:N25"/>
    <mergeCell ref="K26:N26"/>
    <mergeCell ref="K27:N27"/>
    <mergeCell ref="K28:N28"/>
    <mergeCell ref="K29:N29"/>
    <mergeCell ref="K30:N30"/>
    <mergeCell ref="K31:N31"/>
    <mergeCell ref="K32:N32"/>
    <mergeCell ref="K33:N33"/>
    <mergeCell ref="K34:N34"/>
    <mergeCell ref="K35:N35"/>
    <mergeCell ref="H30:J30"/>
    <mergeCell ref="H31:J31"/>
    <mergeCell ref="H32:J32"/>
    <mergeCell ref="H33:J33"/>
    <mergeCell ref="B3:B4"/>
    <mergeCell ref="B22:B23"/>
    <mergeCell ref="D33:G33"/>
    <mergeCell ref="D32:G32"/>
    <mergeCell ref="D31:G31"/>
    <mergeCell ref="D30:G30"/>
    <mergeCell ref="P3:P4"/>
    <mergeCell ref="D15:G15"/>
    <mergeCell ref="F16:G16"/>
    <mergeCell ref="L9:M9"/>
    <mergeCell ref="J8:M8"/>
    <mergeCell ref="D16:E16"/>
    <mergeCell ref="D13:G13"/>
    <mergeCell ref="J7:M7"/>
    <mergeCell ref="I3:N3"/>
    <mergeCell ref="C3:H3"/>
    <mergeCell ref="J6:M6"/>
    <mergeCell ref="P22:P23"/>
    <mergeCell ref="D29:G29"/>
    <mergeCell ref="J9:K9"/>
    <mergeCell ref="H23:J23"/>
    <mergeCell ref="H24:J24"/>
    <mergeCell ref="H25:J25"/>
    <mergeCell ref="H26:J26"/>
    <mergeCell ref="H27:J27"/>
    <mergeCell ref="H28:J28"/>
    <mergeCell ref="H29:J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6941-579D-48BA-815A-0237A0F2CC82}">
  <dimension ref="B2:J51"/>
  <sheetViews>
    <sheetView zoomScaleNormal="100" workbookViewId="0">
      <selection activeCell="F18" sqref="F18"/>
    </sheetView>
  </sheetViews>
  <sheetFormatPr defaultColWidth="49.140625" defaultRowHeight="15"/>
  <cols>
    <col min="1" max="1" width="12.42578125" customWidth="1"/>
    <col min="2" max="2" width="22.28515625" bestFit="1" customWidth="1"/>
    <col min="3" max="4" width="16.28515625" customWidth="1"/>
    <col min="5" max="5" width="24" customWidth="1"/>
    <col min="6" max="6" width="47.85546875" customWidth="1"/>
    <col min="7" max="7" width="30.7109375" customWidth="1"/>
    <col min="8" max="8" width="37.7109375" customWidth="1"/>
    <col min="9" max="9" width="24" customWidth="1"/>
    <col min="10" max="10" width="70.85546875" customWidth="1"/>
  </cols>
  <sheetData>
    <row r="2" spans="2:10">
      <c r="B2" s="216" t="s">
        <v>616</v>
      </c>
      <c r="C2" s="215" t="s">
        <v>615</v>
      </c>
      <c r="D2" s="216" t="s">
        <v>373</v>
      </c>
      <c r="E2" s="215" t="s">
        <v>608</v>
      </c>
      <c r="F2" s="213"/>
      <c r="G2" s="213" t="s">
        <v>631</v>
      </c>
      <c r="H2" s="213" t="s">
        <v>730</v>
      </c>
      <c r="I2" s="114" t="s">
        <v>486</v>
      </c>
      <c r="J2" s="215" t="s">
        <v>609</v>
      </c>
    </row>
    <row r="3" spans="2:10">
      <c r="B3" s="216"/>
      <c r="C3" s="215"/>
      <c r="D3" s="216"/>
      <c r="E3" s="215"/>
      <c r="F3" s="214"/>
      <c r="G3" s="214"/>
      <c r="H3" s="214"/>
      <c r="I3" s="115" t="s">
        <v>479</v>
      </c>
      <c r="J3" s="215"/>
    </row>
    <row r="4" spans="2:10">
      <c r="B4" s="128" t="s">
        <v>478</v>
      </c>
      <c r="C4" s="129" t="s">
        <v>575</v>
      </c>
      <c r="D4" s="130" t="s">
        <v>549</v>
      </c>
      <c r="E4" s="131" t="s">
        <v>597</v>
      </c>
      <c r="F4" s="117" t="s">
        <v>628</v>
      </c>
      <c r="G4" s="117" t="s">
        <v>645</v>
      </c>
      <c r="H4" s="117" t="s">
        <v>731</v>
      </c>
      <c r="I4" s="74" t="s">
        <v>477</v>
      </c>
      <c r="J4" s="118" t="s">
        <v>632</v>
      </c>
    </row>
    <row r="5" spans="2:10">
      <c r="B5" s="136"/>
      <c r="C5" s="137"/>
      <c r="D5" s="138"/>
      <c r="E5" s="123"/>
      <c r="F5" s="117" t="s">
        <v>629</v>
      </c>
      <c r="G5" s="117" t="s">
        <v>645</v>
      </c>
      <c r="H5" s="117" t="s">
        <v>731</v>
      </c>
      <c r="I5" s="74" t="s">
        <v>477</v>
      </c>
      <c r="J5" s="118" t="s">
        <v>630</v>
      </c>
    </row>
    <row r="6" spans="2:10">
      <c r="B6" s="128" t="s">
        <v>475</v>
      </c>
      <c r="C6" s="129" t="s">
        <v>592</v>
      </c>
      <c r="D6" s="130" t="s">
        <v>550</v>
      </c>
      <c r="E6" s="131" t="s">
        <v>605</v>
      </c>
      <c r="F6" s="120" t="s">
        <v>617</v>
      </c>
      <c r="G6" s="120" t="s">
        <v>645</v>
      </c>
      <c r="H6" s="120" t="s">
        <v>731</v>
      </c>
      <c r="I6" s="121" t="s">
        <v>636</v>
      </c>
      <c r="J6" s="119" t="s">
        <v>620</v>
      </c>
    </row>
    <row r="7" spans="2:10">
      <c r="B7" s="132"/>
      <c r="C7" s="133"/>
      <c r="D7" s="134"/>
      <c r="E7" s="135"/>
      <c r="F7" s="120" t="s">
        <v>618</v>
      </c>
      <c r="G7" s="120" t="s">
        <v>645</v>
      </c>
      <c r="H7" s="120" t="s">
        <v>731</v>
      </c>
      <c r="I7" s="121" t="s">
        <v>636</v>
      </c>
      <c r="J7" s="119" t="s">
        <v>621</v>
      </c>
    </row>
    <row r="8" spans="2:10">
      <c r="B8" s="132"/>
      <c r="C8" s="133"/>
      <c r="D8" s="134"/>
      <c r="E8" s="135"/>
      <c r="F8" s="120" t="s">
        <v>619</v>
      </c>
      <c r="G8" s="120" t="s">
        <v>645</v>
      </c>
      <c r="H8" s="120" t="s">
        <v>731</v>
      </c>
      <c r="I8" s="121" t="s">
        <v>636</v>
      </c>
      <c r="J8" s="119" t="s">
        <v>622</v>
      </c>
    </row>
    <row r="9" spans="2:10">
      <c r="B9" s="132"/>
      <c r="C9" s="133"/>
      <c r="D9" s="134"/>
      <c r="E9" s="135"/>
      <c r="F9" s="117" t="s">
        <v>614</v>
      </c>
      <c r="G9" s="117" t="s">
        <v>645</v>
      </c>
      <c r="H9" s="117" t="s">
        <v>731</v>
      </c>
      <c r="I9" s="74" t="s">
        <v>477</v>
      </c>
      <c r="J9" s="116" t="s">
        <v>623</v>
      </c>
    </row>
    <row r="10" spans="2:10">
      <c r="B10" s="136"/>
      <c r="C10" s="137"/>
      <c r="D10" s="138"/>
      <c r="E10" s="123"/>
      <c r="F10" s="117" t="s">
        <v>689</v>
      </c>
      <c r="G10" s="117" t="s">
        <v>645</v>
      </c>
      <c r="H10" s="117" t="s">
        <v>731</v>
      </c>
      <c r="I10" s="74" t="s">
        <v>477</v>
      </c>
      <c r="J10" s="116" t="s">
        <v>690</v>
      </c>
    </row>
    <row r="11" spans="2:10">
      <c r="B11" s="128" t="s">
        <v>473</v>
      </c>
      <c r="C11" s="129" t="s">
        <v>587</v>
      </c>
      <c r="D11" s="130" t="s">
        <v>551</v>
      </c>
      <c r="E11" s="131" t="s">
        <v>468</v>
      </c>
      <c r="F11" s="117" t="s">
        <v>634</v>
      </c>
      <c r="G11" s="117" t="s">
        <v>645</v>
      </c>
      <c r="H11" s="117" t="s">
        <v>731</v>
      </c>
      <c r="I11" s="74" t="s">
        <v>460</v>
      </c>
      <c r="J11" s="118" t="s">
        <v>638</v>
      </c>
    </row>
    <row r="12" spans="2:10">
      <c r="B12" s="136"/>
      <c r="C12" s="137"/>
      <c r="D12" s="138"/>
      <c r="E12" s="123"/>
      <c r="F12" s="120" t="s">
        <v>635</v>
      </c>
      <c r="G12" s="120" t="s">
        <v>646</v>
      </c>
      <c r="H12" s="120" t="s">
        <v>731</v>
      </c>
      <c r="I12" s="121" t="s">
        <v>637</v>
      </c>
      <c r="J12" s="122" t="s">
        <v>639</v>
      </c>
    </row>
    <row r="13" spans="2:10">
      <c r="B13" s="125" t="s">
        <v>471</v>
      </c>
      <c r="C13" s="116" t="s">
        <v>573</v>
      </c>
      <c r="D13" s="44" t="s">
        <v>552</v>
      </c>
      <c r="E13" s="117" t="s">
        <v>595</v>
      </c>
      <c r="F13" s="117" t="s">
        <v>640</v>
      </c>
      <c r="G13" s="117" t="s">
        <v>645</v>
      </c>
      <c r="H13" s="117" t="s">
        <v>731</v>
      </c>
      <c r="I13" s="74" t="s">
        <v>460</v>
      </c>
      <c r="J13" s="116" t="s">
        <v>641</v>
      </c>
    </row>
    <row r="14" spans="2:10">
      <c r="B14" s="125" t="s">
        <v>469</v>
      </c>
      <c r="C14" s="116" t="s">
        <v>574</v>
      </c>
      <c r="D14" s="44" t="s">
        <v>553</v>
      </c>
      <c r="E14" s="117" t="s">
        <v>596</v>
      </c>
      <c r="F14" s="117" t="s">
        <v>640</v>
      </c>
      <c r="G14" s="117" t="s">
        <v>645</v>
      </c>
      <c r="H14" s="117" t="s">
        <v>731</v>
      </c>
      <c r="I14" s="74" t="s">
        <v>460</v>
      </c>
      <c r="J14" s="116" t="s">
        <v>642</v>
      </c>
    </row>
    <row r="15" spans="2:10">
      <c r="B15" s="128" t="s">
        <v>466</v>
      </c>
      <c r="C15" s="129" t="s">
        <v>582</v>
      </c>
      <c r="D15" s="130" t="s">
        <v>554</v>
      </c>
      <c r="E15" s="131" t="s">
        <v>602</v>
      </c>
      <c r="F15" s="117" t="s">
        <v>643</v>
      </c>
      <c r="G15" s="117" t="s">
        <v>729</v>
      </c>
      <c r="H15" s="163" t="s">
        <v>732</v>
      </c>
      <c r="I15" s="74" t="s">
        <v>460</v>
      </c>
      <c r="J15" s="118" t="s">
        <v>649</v>
      </c>
    </row>
    <row r="16" spans="2:10">
      <c r="B16" s="132"/>
      <c r="C16" s="133"/>
      <c r="D16" s="134"/>
      <c r="E16" s="135"/>
      <c r="F16" s="120" t="s">
        <v>648</v>
      </c>
      <c r="G16" s="120" t="s">
        <v>647</v>
      </c>
      <c r="H16" s="120" t="s">
        <v>731</v>
      </c>
      <c r="I16" s="121" t="s">
        <v>637</v>
      </c>
      <c r="J16" s="122" t="s">
        <v>650</v>
      </c>
    </row>
    <row r="17" spans="2:10">
      <c r="B17" s="136"/>
      <c r="C17" s="137"/>
      <c r="D17" s="138"/>
      <c r="E17" s="123"/>
      <c r="F17" s="120" t="s">
        <v>644</v>
      </c>
      <c r="G17" s="120" t="s">
        <v>652</v>
      </c>
      <c r="H17" s="120" t="s">
        <v>731</v>
      </c>
      <c r="I17" s="121" t="s">
        <v>637</v>
      </c>
      <c r="J17" s="122" t="s">
        <v>651</v>
      </c>
    </row>
    <row r="18" spans="2:10">
      <c r="B18" s="125" t="s">
        <v>463</v>
      </c>
      <c r="C18" s="116" t="s">
        <v>583</v>
      </c>
      <c r="D18" s="44" t="s">
        <v>555</v>
      </c>
      <c r="E18" s="117" t="s">
        <v>603</v>
      </c>
      <c r="F18" s="117" t="s">
        <v>653</v>
      </c>
      <c r="G18" s="117" t="s">
        <v>734</v>
      </c>
      <c r="H18" s="117" t="s">
        <v>731</v>
      </c>
      <c r="I18" s="74" t="s">
        <v>460</v>
      </c>
      <c r="J18" s="118" t="s">
        <v>584</v>
      </c>
    </row>
    <row r="19" spans="2:10">
      <c r="B19" s="128" t="s">
        <v>691</v>
      </c>
      <c r="C19" s="129" t="s">
        <v>583</v>
      </c>
      <c r="D19" s="130" t="s">
        <v>556</v>
      </c>
      <c r="E19" s="131" t="s">
        <v>603</v>
      </c>
      <c r="F19" s="117" t="s">
        <v>654</v>
      </c>
      <c r="G19" s="117" t="s">
        <v>734</v>
      </c>
      <c r="H19" s="131" t="s">
        <v>733</v>
      </c>
      <c r="I19" s="159"/>
      <c r="J19" s="160"/>
    </row>
    <row r="20" spans="2:10">
      <c r="B20" s="136"/>
      <c r="C20" s="137"/>
      <c r="D20" s="138"/>
      <c r="E20" s="123" t="s">
        <v>737</v>
      </c>
      <c r="F20" s="120" t="s">
        <v>655</v>
      </c>
      <c r="G20" s="120" t="s">
        <v>74</v>
      </c>
      <c r="H20" s="120" t="s">
        <v>731</v>
      </c>
      <c r="I20" s="121" t="s">
        <v>637</v>
      </c>
      <c r="J20" s="162"/>
    </row>
    <row r="21" spans="2:10">
      <c r="B21" s="125" t="s">
        <v>461</v>
      </c>
      <c r="C21" s="116" t="s">
        <v>585</v>
      </c>
      <c r="D21" s="44" t="s">
        <v>557</v>
      </c>
      <c r="E21" s="117" t="s">
        <v>604</v>
      </c>
      <c r="F21" s="117" t="s">
        <v>735</v>
      </c>
      <c r="G21" s="117" t="s">
        <v>734</v>
      </c>
      <c r="H21" s="131" t="s">
        <v>733</v>
      </c>
      <c r="I21" s="74" t="s">
        <v>460</v>
      </c>
      <c r="J21" s="118" t="s">
        <v>586</v>
      </c>
    </row>
    <row r="22" spans="2:10">
      <c r="B22" s="128" t="s">
        <v>692</v>
      </c>
      <c r="C22" s="129" t="s">
        <v>585</v>
      </c>
      <c r="D22" s="130" t="s">
        <v>558</v>
      </c>
      <c r="E22" s="131"/>
      <c r="F22" s="117" t="s">
        <v>736</v>
      </c>
      <c r="G22" s="117" t="s">
        <v>734</v>
      </c>
      <c r="H22" s="117"/>
      <c r="I22" s="74"/>
      <c r="J22" s="118"/>
    </row>
    <row r="23" spans="2:10">
      <c r="B23" s="136"/>
      <c r="C23" s="137"/>
      <c r="D23" s="138"/>
      <c r="E23" s="123"/>
      <c r="F23" s="120" t="s">
        <v>738</v>
      </c>
      <c r="G23" s="120" t="s">
        <v>734</v>
      </c>
      <c r="H23" s="120" t="s">
        <v>731</v>
      </c>
      <c r="I23" s="121" t="s">
        <v>637</v>
      </c>
      <c r="J23" s="122"/>
    </row>
    <row r="24" spans="2:10">
      <c r="B24" s="126" t="s">
        <v>458</v>
      </c>
      <c r="C24" s="119" t="s">
        <v>588</v>
      </c>
      <c r="D24" s="127" t="s">
        <v>559</v>
      </c>
      <c r="E24" s="120" t="s">
        <v>606</v>
      </c>
      <c r="F24" s="120" t="s">
        <v>74</v>
      </c>
      <c r="G24" s="120" t="s">
        <v>74</v>
      </c>
      <c r="H24" s="120" t="s">
        <v>74</v>
      </c>
      <c r="I24" s="121" t="s">
        <v>446</v>
      </c>
      <c r="J24" s="119" t="s">
        <v>589</v>
      </c>
    </row>
    <row r="25" spans="2:10" ht="30">
      <c r="B25" s="126" t="s">
        <v>456</v>
      </c>
      <c r="C25" s="119" t="s">
        <v>590</v>
      </c>
      <c r="D25" s="127" t="s">
        <v>560</v>
      </c>
      <c r="E25" s="120" t="s">
        <v>607</v>
      </c>
      <c r="F25" s="120" t="s">
        <v>74</v>
      </c>
      <c r="G25" s="120" t="s">
        <v>74</v>
      </c>
      <c r="H25" s="120" t="s">
        <v>74</v>
      </c>
      <c r="I25" s="121" t="s">
        <v>446</v>
      </c>
      <c r="J25" s="119" t="s">
        <v>591</v>
      </c>
    </row>
    <row r="26" spans="2:10">
      <c r="B26" s="126" t="s">
        <v>453</v>
      </c>
      <c r="C26" s="119" t="s">
        <v>578</v>
      </c>
      <c r="D26" s="127" t="s">
        <v>561</v>
      </c>
      <c r="E26" s="120" t="s">
        <v>600</v>
      </c>
      <c r="F26" s="120" t="s">
        <v>74</v>
      </c>
      <c r="G26" s="120" t="s">
        <v>74</v>
      </c>
      <c r="H26" s="120" t="s">
        <v>74</v>
      </c>
      <c r="I26" s="121" t="s">
        <v>446</v>
      </c>
      <c r="J26" s="122" t="s">
        <v>579</v>
      </c>
    </row>
    <row r="27" spans="2:10" ht="30">
      <c r="B27" s="126" t="s">
        <v>451</v>
      </c>
      <c r="C27" s="119" t="s">
        <v>580</v>
      </c>
      <c r="D27" s="127" t="s">
        <v>562</v>
      </c>
      <c r="E27" s="120" t="s">
        <v>601</v>
      </c>
      <c r="F27" s="120" t="s">
        <v>74</v>
      </c>
      <c r="G27" s="120" t="s">
        <v>74</v>
      </c>
      <c r="H27" s="120" t="s">
        <v>74</v>
      </c>
      <c r="I27" s="121" t="s">
        <v>446</v>
      </c>
      <c r="J27" s="119" t="s">
        <v>581</v>
      </c>
    </row>
    <row r="28" spans="2:10">
      <c r="B28" s="126" t="s">
        <v>449</v>
      </c>
      <c r="C28" s="119" t="s">
        <v>576</v>
      </c>
      <c r="D28" s="127" t="s">
        <v>693</v>
      </c>
      <c r="E28" s="120" t="s">
        <v>598</v>
      </c>
      <c r="F28" s="120" t="s">
        <v>74</v>
      </c>
      <c r="G28" s="120" t="s">
        <v>74</v>
      </c>
      <c r="H28" s="120" t="s">
        <v>74</v>
      </c>
      <c r="I28" s="121" t="s">
        <v>446</v>
      </c>
      <c r="J28" s="122" t="s">
        <v>593</v>
      </c>
    </row>
    <row r="29" spans="2:10" ht="30">
      <c r="B29" s="126" t="s">
        <v>447</v>
      </c>
      <c r="C29" s="119" t="s">
        <v>577</v>
      </c>
      <c r="D29" s="127" t="s">
        <v>694</v>
      </c>
      <c r="E29" s="120" t="s">
        <v>599</v>
      </c>
      <c r="F29" s="120" t="s">
        <v>74</v>
      </c>
      <c r="G29" s="120" t="s">
        <v>74</v>
      </c>
      <c r="H29" s="120" t="s">
        <v>74</v>
      </c>
      <c r="I29" s="121" t="s">
        <v>446</v>
      </c>
      <c r="J29" s="122" t="s">
        <v>594</v>
      </c>
    </row>
    <row r="32" spans="2:10">
      <c r="E32" s="124" t="s">
        <v>624</v>
      </c>
    </row>
    <row r="33" spans="3:5">
      <c r="E33" s="124" t="s">
        <v>625</v>
      </c>
    </row>
    <row r="34" spans="3:5">
      <c r="E34" s="124" t="s">
        <v>626</v>
      </c>
    </row>
    <row r="35" spans="3:5">
      <c r="E35" s="124" t="s">
        <v>627</v>
      </c>
    </row>
    <row r="48" spans="3:5">
      <c r="C48" t="s">
        <v>610</v>
      </c>
    </row>
    <row r="49" spans="3:3">
      <c r="C49" t="s">
        <v>611</v>
      </c>
    </row>
    <row r="50" spans="3:3">
      <c r="C50" t="s">
        <v>612</v>
      </c>
    </row>
    <row r="51" spans="3:3">
      <c r="C51" t="s">
        <v>613</v>
      </c>
    </row>
  </sheetData>
  <mergeCells count="8">
    <mergeCell ref="G2:G3"/>
    <mergeCell ref="H2:H3"/>
    <mergeCell ref="J2:J3"/>
    <mergeCell ref="C2:C3"/>
    <mergeCell ref="B2:B3"/>
    <mergeCell ref="D2:D3"/>
    <mergeCell ref="E2:E3"/>
    <mergeCell ref="F2:F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BEDF5-230D-4C4F-BDEF-E2D8ECD43432}">
  <dimension ref="C3:M27"/>
  <sheetViews>
    <sheetView workbookViewId="0">
      <selection activeCell="N21" sqref="N21"/>
    </sheetView>
  </sheetViews>
  <sheetFormatPr defaultRowHeight="15"/>
  <cols>
    <col min="10" max="10" width="17.85546875" bestFit="1" customWidth="1"/>
    <col min="11" max="11" width="17" bestFit="1" customWidth="1"/>
  </cols>
  <sheetData>
    <row r="3" spans="3:13">
      <c r="C3" t="s">
        <v>695</v>
      </c>
    </row>
    <row r="4" spans="3:13">
      <c r="C4">
        <v>16</v>
      </c>
      <c r="D4" t="s">
        <v>696</v>
      </c>
    </row>
    <row r="5" spans="3:13">
      <c r="C5">
        <f>6656/2</f>
        <v>3328</v>
      </c>
      <c r="D5" t="s">
        <v>697</v>
      </c>
    </row>
    <row r="7" spans="3:13">
      <c r="C7" t="s">
        <v>698</v>
      </c>
    </row>
    <row r="8" spans="3:13">
      <c r="C8">
        <v>16</v>
      </c>
      <c r="D8" t="s">
        <v>696</v>
      </c>
    </row>
    <row r="9" spans="3:13">
      <c r="C9">
        <f>1024/2</f>
        <v>512</v>
      </c>
      <c r="D9" t="s">
        <v>697</v>
      </c>
      <c r="E9" t="s">
        <v>699</v>
      </c>
      <c r="J9" t="s">
        <v>712</v>
      </c>
      <c r="K9" t="s">
        <v>713</v>
      </c>
    </row>
    <row r="10" spans="3:13">
      <c r="J10" t="s">
        <v>700</v>
      </c>
    </row>
    <row r="11" spans="3:13">
      <c r="J11" t="s">
        <v>701</v>
      </c>
    </row>
    <row r="12" spans="3:13">
      <c r="J12" t="s">
        <v>702</v>
      </c>
    </row>
    <row r="13" spans="3:13">
      <c r="J13" t="s">
        <v>703</v>
      </c>
    </row>
    <row r="14" spans="3:13">
      <c r="J14" t="s">
        <v>701</v>
      </c>
    </row>
    <row r="15" spans="3:13">
      <c r="J15" t="s">
        <v>714</v>
      </c>
      <c r="K15" t="s">
        <v>715</v>
      </c>
      <c r="L15" t="s">
        <v>716</v>
      </c>
      <c r="M15" t="s">
        <v>717</v>
      </c>
    </row>
    <row r="16" spans="3:13">
      <c r="J16" t="s">
        <v>704</v>
      </c>
      <c r="K16" t="s">
        <v>704</v>
      </c>
      <c r="M16" t="s">
        <v>718</v>
      </c>
    </row>
    <row r="17" spans="10:11">
      <c r="J17" t="s">
        <v>705</v>
      </c>
      <c r="K17" t="s">
        <v>705</v>
      </c>
    </row>
    <row r="18" spans="10:11">
      <c r="J18" t="s">
        <v>704</v>
      </c>
      <c r="K18" t="s">
        <v>704</v>
      </c>
    </row>
    <row r="19" spans="10:11">
      <c r="J19" t="s">
        <v>706</v>
      </c>
      <c r="K19" t="s">
        <v>706</v>
      </c>
    </row>
    <row r="20" spans="10:11">
      <c r="J20" t="s">
        <v>704</v>
      </c>
      <c r="K20" t="s">
        <v>704</v>
      </c>
    </row>
    <row r="21" spans="10:11">
      <c r="J21" t="s">
        <v>707</v>
      </c>
      <c r="K21" t="s">
        <v>707</v>
      </c>
    </row>
    <row r="22" spans="10:11">
      <c r="J22" t="s">
        <v>704</v>
      </c>
      <c r="K22" t="s">
        <v>704</v>
      </c>
    </row>
    <row r="23" spans="10:11">
      <c r="J23" t="s">
        <v>708</v>
      </c>
    </row>
    <row r="24" spans="10:11">
      <c r="J24" t="s">
        <v>709</v>
      </c>
    </row>
    <row r="25" spans="10:11">
      <c r="J25" t="s">
        <v>710</v>
      </c>
    </row>
    <row r="26" spans="10:11">
      <c r="J26" t="s">
        <v>711</v>
      </c>
    </row>
    <row r="27" spans="10:11">
      <c r="J27" t="s">
        <v>633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8500-1280-45B3-B0ED-97923D89E46C}">
  <dimension ref="C3:F6"/>
  <sheetViews>
    <sheetView workbookViewId="0">
      <selection activeCell="S18" sqref="S18"/>
    </sheetView>
  </sheetViews>
  <sheetFormatPr defaultRowHeight="15"/>
  <sheetData>
    <row r="3" spans="3:6">
      <c r="D3" s="33" t="s">
        <v>719</v>
      </c>
      <c r="E3" s="33" t="s">
        <v>77</v>
      </c>
      <c r="F3" s="33" t="s">
        <v>722</v>
      </c>
    </row>
    <row r="4" spans="3:6">
      <c r="D4" s="33" t="s">
        <v>720</v>
      </c>
      <c r="E4" s="33" t="s">
        <v>721</v>
      </c>
      <c r="F4" s="33" t="s">
        <v>723</v>
      </c>
    </row>
    <row r="5" spans="3:6">
      <c r="C5" t="s">
        <v>724</v>
      </c>
      <c r="D5" t="s">
        <v>305</v>
      </c>
      <c r="E5" t="s">
        <v>305</v>
      </c>
      <c r="F5" s="161" t="s">
        <v>727</v>
      </c>
    </row>
    <row r="6" spans="3:6">
      <c r="C6" t="s">
        <v>725</v>
      </c>
      <c r="D6" t="s">
        <v>726</v>
      </c>
      <c r="E6" t="s">
        <v>726</v>
      </c>
      <c r="F6" s="161" t="s">
        <v>728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C776A-DBB8-40FA-BC0F-185BDFB3E008}">
  <dimension ref="C6:C18"/>
  <sheetViews>
    <sheetView workbookViewId="0">
      <selection activeCell="P18" sqref="P18"/>
    </sheetView>
  </sheetViews>
  <sheetFormatPr defaultRowHeight="15"/>
  <sheetData>
    <row r="6" spans="3:3">
      <c r="C6" s="164" t="s">
        <v>739</v>
      </c>
    </row>
    <row r="7" spans="3:3">
      <c r="C7" s="165" t="s">
        <v>740</v>
      </c>
    </row>
    <row r="8" spans="3:3">
      <c r="C8" s="165" t="s">
        <v>741</v>
      </c>
    </row>
    <row r="9" spans="3:3">
      <c r="C9" s="166" t="s">
        <v>742</v>
      </c>
    </row>
    <row r="10" spans="3:3">
      <c r="C10" s="166" t="s">
        <v>743</v>
      </c>
    </row>
    <row r="11" spans="3:3">
      <c r="C11" s="166" t="s">
        <v>743</v>
      </c>
    </row>
    <row r="12" spans="3:3">
      <c r="C12" s="166" t="s">
        <v>744</v>
      </c>
    </row>
    <row r="13" spans="3:3">
      <c r="C13" s="166" t="s">
        <v>745</v>
      </c>
    </row>
    <row r="14" spans="3:3">
      <c r="C14" s="166" t="s">
        <v>746</v>
      </c>
    </row>
    <row r="15" spans="3:3">
      <c r="C15" s="166" t="s">
        <v>747</v>
      </c>
    </row>
    <row r="17" spans="3:3">
      <c r="C17" s="164" t="s">
        <v>748</v>
      </c>
    </row>
    <row r="18" spans="3:3">
      <c r="C18" s="165" t="s">
        <v>749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5D87-F4F7-449C-A476-A67CED2034FA}">
  <dimension ref="A1"/>
  <sheetViews>
    <sheetView topLeftCell="H8" zoomScale="160" zoomScaleNormal="160" workbookViewId="0">
      <selection activeCell="AS21" sqref="AS21"/>
    </sheetView>
  </sheetViews>
  <sheetFormatPr defaultColWidth="2.85546875"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20</vt:i4>
      </vt:variant>
      <vt:variant>
        <vt:lpstr>名前付き一覧</vt:lpstr>
      </vt:variant>
      <vt:variant>
        <vt:i4>2</vt:i4>
      </vt:variant>
    </vt:vector>
  </HeadingPairs>
  <TitlesOfParts>
    <vt:vector size="22" baseType="lpstr">
      <vt:lpstr>main</vt:lpstr>
      <vt:lpstr>1</vt:lpstr>
      <vt:lpstr>2</vt:lpstr>
      <vt:lpstr>3</vt:lpstr>
      <vt:lpstr>4</vt:lpstr>
      <vt:lpstr>5</vt:lpstr>
      <vt:lpstr>a</vt:lpstr>
      <vt:lpstr>IDCODE</vt:lpstr>
      <vt:lpstr>LED</vt:lpstr>
      <vt:lpstr>FW(BSW)</vt:lpstr>
      <vt:lpstr>BSDL</vt:lpstr>
      <vt:lpstr>TAP</vt:lpstr>
      <vt:lpstr>JTAG</vt:lpstr>
      <vt:lpstr>QP</vt:lpstr>
      <vt:lpstr>COM</vt:lpstr>
      <vt:lpstr>SVF</vt:lpstr>
      <vt:lpstr>ROM</vt:lpstr>
      <vt:lpstr>FLOW</vt:lpstr>
      <vt:lpstr>DMA</vt:lpstr>
      <vt:lpstr>BiUART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2026-07-21T13:57:51Z</dcterms:modified>
</cp:coreProperties>
</file>