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8\Documents\Amruth\Files\Projects\CacheBandit\docs\"/>
    </mc:Choice>
  </mc:AlternateContent>
  <xr:revisionPtr revIDLastSave="0" documentId="13_ncr:1_{94F2190E-D5D4-4404-986C-C9C44DA11709}" xr6:coauthVersionLast="47" xr6:coauthVersionMax="47" xr10:uidLastSave="{00000000-0000-0000-0000-000000000000}"/>
  <bookViews>
    <workbookView xWindow="-108" yWindow="-108" windowWidth="23256" windowHeight="12456" xr2:uid="{C4CDEA3B-1686-49FD-8414-9D1FD93CDC23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5" l="1"/>
  <c r="C85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AI71" i="5"/>
  <c r="AH71" i="5"/>
  <c r="AG71" i="5"/>
  <c r="W71" i="5"/>
  <c r="U71" i="5"/>
  <c r="K71" i="5"/>
  <c r="I71" i="5"/>
  <c r="AI70" i="5"/>
  <c r="W70" i="5"/>
  <c r="K70" i="5"/>
  <c r="AN69" i="5"/>
  <c r="AN71" i="5" s="1"/>
  <c r="AM69" i="5"/>
  <c r="AM71" i="5" s="1"/>
  <c r="AL69" i="5"/>
  <c r="AL71" i="5" s="1"/>
  <c r="AK69" i="5"/>
  <c r="AK70" i="5" s="1"/>
  <c r="AJ69" i="5"/>
  <c r="AJ70" i="5" s="1"/>
  <c r="AI69" i="5"/>
  <c r="AH69" i="5"/>
  <c r="AH70" i="5" s="1"/>
  <c r="AG69" i="5"/>
  <c r="AG70" i="5" s="1"/>
  <c r="AF69" i="5"/>
  <c r="AF71" i="5" s="1"/>
  <c r="AE69" i="5"/>
  <c r="AE71" i="5" s="1"/>
  <c r="AD69" i="5"/>
  <c r="AD71" i="5" s="1"/>
  <c r="AC69" i="5"/>
  <c r="AC71" i="5" s="1"/>
  <c r="AB69" i="5"/>
  <c r="AB71" i="5" s="1"/>
  <c r="AA69" i="5"/>
  <c r="AA71" i="5" s="1"/>
  <c r="Z69" i="5"/>
  <c r="Z71" i="5" s="1"/>
  <c r="Y69" i="5"/>
  <c r="Y70" i="5" s="1"/>
  <c r="X69" i="5"/>
  <c r="X70" i="5" s="1"/>
  <c r="W69" i="5"/>
  <c r="V69" i="5"/>
  <c r="V70" i="5" s="1"/>
  <c r="U69" i="5"/>
  <c r="U70" i="5" s="1"/>
  <c r="T69" i="5"/>
  <c r="T71" i="5" s="1"/>
  <c r="S69" i="5"/>
  <c r="S71" i="5" s="1"/>
  <c r="R69" i="5"/>
  <c r="R71" i="5" s="1"/>
  <c r="Q69" i="5"/>
  <c r="Q71" i="5" s="1"/>
  <c r="P69" i="5"/>
  <c r="P71" i="5" s="1"/>
  <c r="O69" i="5"/>
  <c r="O71" i="5" s="1"/>
  <c r="N69" i="5"/>
  <c r="N71" i="5" s="1"/>
  <c r="M69" i="5"/>
  <c r="M70" i="5" s="1"/>
  <c r="L69" i="5"/>
  <c r="L71" i="5" s="1"/>
  <c r="K69" i="5"/>
  <c r="J69" i="5"/>
  <c r="J70" i="5" s="1"/>
  <c r="I69" i="5"/>
  <c r="I70" i="5" s="1"/>
  <c r="H69" i="5"/>
  <c r="H71" i="5" s="1"/>
  <c r="G69" i="5"/>
  <c r="G71" i="5" s="1"/>
  <c r="F69" i="5"/>
  <c r="F71" i="5" s="1"/>
  <c r="E69" i="5"/>
  <c r="E71" i="5" s="1"/>
  <c r="D69" i="5"/>
  <c r="D71" i="5" s="1"/>
  <c r="C69" i="5"/>
  <c r="C70" i="5" s="1"/>
  <c r="U26" i="5"/>
  <c r="AN13" i="5"/>
  <c r="AM13" i="5"/>
  <c r="AN8" i="5"/>
  <c r="AN10" i="5" s="1"/>
  <c r="AM8" i="5"/>
  <c r="AM10" i="5" s="1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T26" i="5"/>
  <c r="S26" i="5"/>
  <c r="R26" i="5"/>
  <c r="AL13" i="5"/>
  <c r="AK13" i="5"/>
  <c r="AL8" i="5"/>
  <c r="AL10" i="5" s="1"/>
  <c r="AK8" i="5"/>
  <c r="AK10" i="5" s="1"/>
  <c r="AA13" i="5"/>
  <c r="AB13" i="5"/>
  <c r="AC13" i="5"/>
  <c r="AD13" i="5"/>
  <c r="AE13" i="5"/>
  <c r="AF13" i="5"/>
  <c r="AA8" i="5"/>
  <c r="AA10" i="5" s="1"/>
  <c r="AB8" i="5"/>
  <c r="AB10" i="5" s="1"/>
  <c r="AC8" i="5"/>
  <c r="AC9" i="5" s="1"/>
  <c r="P24" i="5" s="1"/>
  <c r="AD8" i="5"/>
  <c r="AD10" i="5" s="1"/>
  <c r="AE8" i="5"/>
  <c r="AE10" i="5" s="1"/>
  <c r="AF8" i="5"/>
  <c r="AF9" i="5" s="1"/>
  <c r="Q25" i="5" s="1"/>
  <c r="Y13" i="5"/>
  <c r="Z13" i="5"/>
  <c r="Y8" i="5"/>
  <c r="Y10" i="5" s="1"/>
  <c r="Z8" i="5"/>
  <c r="Z10" i="5" s="1"/>
  <c r="AJ13" i="5"/>
  <c r="AI13" i="5"/>
  <c r="AH13" i="5"/>
  <c r="AG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8" i="5"/>
  <c r="AJ10" i="5" s="1"/>
  <c r="AI8" i="5"/>
  <c r="AI10" i="5" s="1"/>
  <c r="AH8" i="5"/>
  <c r="AH9" i="5" s="1"/>
  <c r="R25" i="5" s="1"/>
  <c r="AG8" i="5"/>
  <c r="AG9" i="5" s="1"/>
  <c r="R24" i="5" s="1"/>
  <c r="X8" i="5"/>
  <c r="X10" i="5" s="1"/>
  <c r="W8" i="5"/>
  <c r="W10" i="5" s="1"/>
  <c r="V8" i="5"/>
  <c r="V10" i="5" s="1"/>
  <c r="U8" i="5"/>
  <c r="U10" i="5" s="1"/>
  <c r="T8" i="5"/>
  <c r="T10" i="5" s="1"/>
  <c r="S8" i="5"/>
  <c r="S10" i="5" s="1"/>
  <c r="R8" i="5"/>
  <c r="R9" i="5" s="1"/>
  <c r="J25" i="5" s="1"/>
  <c r="Q8" i="5"/>
  <c r="Q9" i="5" s="1"/>
  <c r="J24" i="5" s="1"/>
  <c r="P8" i="5"/>
  <c r="P10" i="5" s="1"/>
  <c r="O8" i="5"/>
  <c r="O10" i="5" s="1"/>
  <c r="N8" i="5"/>
  <c r="N9" i="5" s="1"/>
  <c r="H25" i="5" s="1"/>
  <c r="M8" i="5"/>
  <c r="M10" i="5" s="1"/>
  <c r="L8" i="5"/>
  <c r="L10" i="5" s="1"/>
  <c r="K8" i="5"/>
  <c r="K10" i="5" s="1"/>
  <c r="J8" i="5"/>
  <c r="J10" i="5" s="1"/>
  <c r="I8" i="5"/>
  <c r="I10" i="5" s="1"/>
  <c r="H8" i="5"/>
  <c r="H10" i="5" s="1"/>
  <c r="G8" i="5"/>
  <c r="G10" i="5" s="1"/>
  <c r="F8" i="5"/>
  <c r="F9" i="5" s="1"/>
  <c r="D25" i="5" s="1"/>
  <c r="E8" i="5"/>
  <c r="E9" i="5" s="1"/>
  <c r="D24" i="5" s="1"/>
  <c r="D8" i="5"/>
  <c r="D10" i="5" s="1"/>
  <c r="C8" i="5"/>
  <c r="C10" i="5" s="1"/>
  <c r="AJ71" i="5" l="1"/>
  <c r="X71" i="5"/>
  <c r="V71" i="5"/>
  <c r="L70" i="5"/>
  <c r="J71" i="5"/>
  <c r="N70" i="5"/>
  <c r="C71" i="5"/>
  <c r="Z70" i="5"/>
  <c r="AL70" i="5"/>
  <c r="O70" i="5"/>
  <c r="AA70" i="5"/>
  <c r="AM70" i="5"/>
  <c r="M71" i="5"/>
  <c r="Y71" i="5"/>
  <c r="AK71" i="5"/>
  <c r="D70" i="5"/>
  <c r="P70" i="5"/>
  <c r="AB70" i="5"/>
  <c r="AN70" i="5"/>
  <c r="E70" i="5"/>
  <c r="Q70" i="5"/>
  <c r="AC70" i="5"/>
  <c r="F70" i="5"/>
  <c r="R70" i="5"/>
  <c r="AD70" i="5"/>
  <c r="G70" i="5"/>
  <c r="S70" i="5"/>
  <c r="AE70" i="5"/>
  <c r="H70" i="5"/>
  <c r="T70" i="5"/>
  <c r="AF70" i="5"/>
  <c r="AM9" i="5"/>
  <c r="U24" i="5" s="1"/>
  <c r="AN9" i="5"/>
  <c r="U25" i="5" s="1"/>
  <c r="AB9" i="5"/>
  <c r="O25" i="5" s="1"/>
  <c r="AF10" i="5"/>
  <c r="AK9" i="5"/>
  <c r="T24" i="5" s="1"/>
  <c r="AL9" i="5"/>
  <c r="T25" i="5" s="1"/>
  <c r="AE9" i="5"/>
  <c r="Q24" i="5" s="1"/>
  <c r="AD9" i="5"/>
  <c r="P25" i="5" s="1"/>
  <c r="AA9" i="5"/>
  <c r="O24" i="5" s="1"/>
  <c r="AC10" i="5"/>
  <c r="Z9" i="5"/>
  <c r="N25" i="5" s="1"/>
  <c r="Y9" i="5"/>
  <c r="N24" i="5" s="1"/>
  <c r="C9" i="5"/>
  <c r="C24" i="5" s="1"/>
  <c r="D9" i="5"/>
  <c r="C25" i="5" s="1"/>
  <c r="W9" i="5"/>
  <c r="M24" i="5" s="1"/>
  <c r="X9" i="5"/>
  <c r="M25" i="5" s="1"/>
  <c r="G9" i="5"/>
  <c r="E24" i="5" s="1"/>
  <c r="AI9" i="5"/>
  <c r="S24" i="5" s="1"/>
  <c r="H9" i="5"/>
  <c r="E25" i="5" s="1"/>
  <c r="AJ9" i="5"/>
  <c r="S25" i="5" s="1"/>
  <c r="K9" i="5"/>
  <c r="G24" i="5" s="1"/>
  <c r="L9" i="5"/>
  <c r="G25" i="5" s="1"/>
  <c r="O9" i="5"/>
  <c r="I24" i="5" s="1"/>
  <c r="P9" i="5"/>
  <c r="I25" i="5" s="1"/>
  <c r="S9" i="5"/>
  <c r="K24" i="5" s="1"/>
  <c r="T9" i="5"/>
  <c r="K25" i="5" s="1"/>
  <c r="I9" i="5"/>
  <c r="F24" i="5" s="1"/>
  <c r="U9" i="5"/>
  <c r="L24" i="5" s="1"/>
  <c r="N10" i="5"/>
  <c r="J9" i="5"/>
  <c r="F25" i="5" s="1"/>
  <c r="V9" i="5"/>
  <c r="L25" i="5" s="1"/>
  <c r="F10" i="5"/>
  <c r="R10" i="5"/>
  <c r="AH10" i="5"/>
  <c r="M9" i="5"/>
  <c r="H24" i="5" s="1"/>
  <c r="Q10" i="5"/>
  <c r="E10" i="5"/>
  <c r="AG10" i="5"/>
</calcChain>
</file>

<file path=xl/sharedStrings.xml><?xml version="1.0" encoding="utf-8"?>
<sst xmlns="http://schemas.openxmlformats.org/spreadsheetml/2006/main" count="274" uniqueCount="55">
  <si>
    <t>Thread Count</t>
  </si>
  <si>
    <t>Baseline</t>
  </si>
  <si>
    <t>L1</t>
  </si>
  <si>
    <t>Total accesses</t>
  </si>
  <si>
    <t>DRAM</t>
  </si>
  <si>
    <t>K</t>
  </si>
  <si>
    <t>M</t>
  </si>
  <si>
    <t>Density (%)</t>
  </si>
  <si>
    <t>Cache Efficiency</t>
  </si>
  <si>
    <t>Cold-Miss</t>
  </si>
  <si>
    <t>L1 Hit-rate</t>
  </si>
  <si>
    <t>L1 Miss-Rate</t>
  </si>
  <si>
    <t>Page Size</t>
  </si>
  <si>
    <t>CacheBandit</t>
  </si>
  <si>
    <t>bcsstk10</t>
  </si>
  <si>
    <t>bcsstk13</t>
  </si>
  <si>
    <t>bcsstk17</t>
  </si>
  <si>
    <t>c8_mat11</t>
  </si>
  <si>
    <t>cq9</t>
  </si>
  <si>
    <t>fv1</t>
  </si>
  <si>
    <t>kl02</t>
  </si>
  <si>
    <t>lhr34c</t>
  </si>
  <si>
    <t>SIMT</t>
  </si>
  <si>
    <t>pdb1HYS</t>
  </si>
  <si>
    <t>psmigr_1</t>
  </si>
  <si>
    <t>Framework</t>
  </si>
  <si>
    <t>Matrix Name</t>
  </si>
  <si>
    <t>Problem Kind</t>
  </si>
  <si>
    <t>Structural</t>
  </si>
  <si>
    <t>CFD</t>
  </si>
  <si>
    <t>Combinatorial</t>
  </si>
  <si>
    <t>Linear Programming</t>
  </si>
  <si>
    <t>2D/3D</t>
  </si>
  <si>
    <t>Chemical Process Simulation</t>
  </si>
  <si>
    <t>Weighted Undirected Graph</t>
  </si>
  <si>
    <t>Economic</t>
  </si>
  <si>
    <t>Directed Graph</t>
  </si>
  <si>
    <t>wiki-Vote</t>
  </si>
  <si>
    <t>amazon0312</t>
  </si>
  <si>
    <t>as-735</t>
  </si>
  <si>
    <t>ca-HepTh</t>
  </si>
  <si>
    <t>p2p-Gnutella04</t>
  </si>
  <si>
    <t>Undirected Graph</t>
  </si>
  <si>
    <t>Undirected Graph Sequence</t>
  </si>
  <si>
    <t>X</t>
  </si>
  <si>
    <t>Dense</t>
  </si>
  <si>
    <t>KM_2000</t>
  </si>
  <si>
    <t>KM_3000</t>
  </si>
  <si>
    <t>KM_4000</t>
  </si>
  <si>
    <t>KM_5000</t>
  </si>
  <si>
    <t>Baseline Hit-Rate</t>
  </si>
  <si>
    <t>CacheBandit Hit-Rate</t>
  </si>
  <si>
    <t>DRAM Access Reduction</t>
  </si>
  <si>
    <t>DYNAMIC: Virtual Sets</t>
  </si>
  <si>
    <t>STATIC: Virtual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</si>
</sst>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Sheet5!$B$26</c:f>
              <c:strCache>
                <c:ptCount val="1"/>
                <c:pt idx="0">
                  <c:v>DRAM Access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Sheet5!$C$23:$U$23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Sheet5!$C$26:$U$26</c:f>
              <c:numCache>
                <c:formatCode>General</c:formatCode>
                <c:ptCount val="19"/>
                <c:pt idx="0">
                  <c:v>0</c:v>
                </c:pt>
                <c:pt idx="1">
                  <c:v>9.3525179856115113</c:v>
                </c:pt>
                <c:pt idx="2">
                  <c:v>-5.3935860058309038</c:v>
                </c:pt>
                <c:pt idx="3">
                  <c:v>19.656380897514371</c:v>
                </c:pt>
                <c:pt idx="4">
                  <c:v>11.82524735404122</c:v>
                </c:pt>
                <c:pt idx="5">
                  <c:v>0</c:v>
                </c:pt>
                <c:pt idx="6">
                  <c:v>0.63412915639142575</c:v>
                </c:pt>
                <c:pt idx="7">
                  <c:v>-0.18573551263001484</c:v>
                </c:pt>
                <c:pt idx="8">
                  <c:v>-9.433962264150944</c:v>
                </c:pt>
                <c:pt idx="9">
                  <c:v>13.120372428152013</c:v>
                </c:pt>
                <c:pt idx="10">
                  <c:v>-1.6145379121785657</c:v>
                </c:pt>
                <c:pt idx="11">
                  <c:v>-2.8484910695955659</c:v>
                </c:pt>
                <c:pt idx="12">
                  <c:v>-0.74905396298792182</c:v>
                </c:pt>
                <c:pt idx="13">
                  <c:v>-8.3758556316116994</c:v>
                </c:pt>
                <c:pt idx="14">
                  <c:v>-0.51883259049975372</c:v>
                </c:pt>
                <c:pt idx="15">
                  <c:v>0</c:v>
                </c:pt>
                <c:pt idx="16">
                  <c:v>28.60868794326241</c:v>
                </c:pt>
                <c:pt idx="17">
                  <c:v>11.378499999999999</c:v>
                </c:pt>
                <c:pt idx="18">
                  <c:v>10.193482428115017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469-A9A7-93D3AEF2F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783295"/>
        <c:axId val="383790975"/>
      </c:barChart>
      <c:catAx>
        <c:axId val="38378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0975"/>
        <c:crosses val="autoZero"/>
        <c:auto val="1"/>
        <c:lblAlgn val="ctr"/>
        <c:lblOffset val="100"/>
        <c:noMultiLvlLbl val="0"/>
      </c:catAx>
      <c:valAx>
        <c:axId val="38379097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329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Hit-Rate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Sheet5!$B$24</c:f>
              <c:strCache>
                <c:ptCount val="1"/>
                <c:pt idx="0">
                  <c:v>Baseline Hit-Rate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Sheet5!$C$23:$U$23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Sheet5!$C$24:$U$24</c:f>
              <c:numCache>
                <c:formatCode>General</c:formatCode>
                <c:ptCount val="19"/>
                <c:pt idx="0">
                  <c:v>99.691889442682367</c:v>
                </c:pt>
                <c:pt idx="1">
                  <c:v>99.834293003349899</c:v>
                </c:pt>
                <c:pt idx="2">
                  <c:v>99.839962673509859</c:v>
                </c:pt>
                <c:pt idx="3">
                  <c:v>93.234265947210076</c:v>
                </c:pt>
                <c:pt idx="4">
                  <c:v>60.995520056283816</c:v>
                </c:pt>
                <c:pt idx="5">
                  <c:v>99.295130418465007</c:v>
                </c:pt>
                <c:pt idx="6">
                  <c:v>82.637764896299927</c:v>
                </c:pt>
                <c:pt idx="7">
                  <c:v>99.647650435724998</c:v>
                </c:pt>
                <c:pt idx="8">
                  <c:v>99.858496374372379</c:v>
                </c:pt>
                <c:pt idx="9">
                  <c:v>84.260070697400408</c:v>
                </c:pt>
                <c:pt idx="10">
                  <c:v>59.08244847573031</c:v>
                </c:pt>
                <c:pt idx="11">
                  <c:v>51.282692403860572</c:v>
                </c:pt>
                <c:pt idx="12">
                  <c:v>25.762444440168558</c:v>
                </c:pt>
                <c:pt idx="13">
                  <c:v>69.641440284127412</c:v>
                </c:pt>
                <c:pt idx="14">
                  <c:v>52.490001374810966</c:v>
                </c:pt>
                <c:pt idx="15">
                  <c:v>99.996875000000003</c:v>
                </c:pt>
                <c:pt idx="16">
                  <c:v>93.733333333333334</c:v>
                </c:pt>
                <c:pt idx="17">
                  <c:v>93.75</c:v>
                </c:pt>
                <c:pt idx="18">
                  <c:v>93.74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9-4BCE-84D6-DDE5CCD10239}"/>
            </c:ext>
          </c:extLst>
        </c:ser>
        <c:ser>
          <c:idx val="1"/>
          <c:order val="1"/>
          <c:tx>
            <c:strRef>
              <c:f>Sheet5!$B$25</c:f>
              <c:strCache>
                <c:ptCount val="1"/>
                <c:pt idx="0">
                  <c:v>CacheBandit Hit-Rate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Sheet5!$C$23:$U$23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Sheet5!$C$25:$U$25</c:f>
              <c:numCache>
                <c:formatCode>General</c:formatCode>
                <c:ptCount val="19"/>
                <c:pt idx="0">
                  <c:v>99.691889442682367</c:v>
                </c:pt>
                <c:pt idx="1">
                  <c:v>99.849790780015027</c:v>
                </c:pt>
                <c:pt idx="2">
                  <c:v>99.831330922664179</c:v>
                </c:pt>
                <c:pt idx="3">
                  <c:v>94.564164403139301</c:v>
                </c:pt>
                <c:pt idx="4">
                  <c:v>65.607896288785668</c:v>
                </c:pt>
                <c:pt idx="5">
                  <c:v>99.295130418465007</c:v>
                </c:pt>
                <c:pt idx="6">
                  <c:v>82.747863891293704</c:v>
                </c:pt>
                <c:pt idx="7">
                  <c:v>99.646995997455548</c:v>
                </c:pt>
                <c:pt idx="8">
                  <c:v>99.845146975728255</c:v>
                </c:pt>
                <c:pt idx="9">
                  <c:v>86.325208041829299</c:v>
                </c:pt>
                <c:pt idx="10">
                  <c:v>58.421819093635776</c:v>
                </c:pt>
                <c:pt idx="11">
                  <c:v>49.894984247637147</c:v>
                </c:pt>
                <c:pt idx="12">
                  <c:v>25.206365088222277</c:v>
                </c:pt>
                <c:pt idx="13">
                  <c:v>67.098651150489289</c:v>
                </c:pt>
                <c:pt idx="14">
                  <c:v>52.243504018197498</c:v>
                </c:pt>
                <c:pt idx="15">
                  <c:v>99.996875000000003</c:v>
                </c:pt>
                <c:pt idx="16">
                  <c:v>95.526144444444455</c:v>
                </c:pt>
                <c:pt idx="17">
                  <c:v>94.461156250000002</c:v>
                </c:pt>
                <c:pt idx="18">
                  <c:v>94.378112000000002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9-4BCE-84D6-DDE5CCD102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804895"/>
        <c:axId val="383797695"/>
      </c:lineChart>
      <c:catAx>
        <c:axId val="38380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7695"/>
        <c:crosses val="autoZero"/>
        <c:auto val="1"/>
        <c:lblAlgn val="ctr"/>
        <c:lblOffset val="100"/>
        <c:noMultiLvlLbl val="0"/>
      </c:catAx>
      <c:valAx>
        <c:axId val="383797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Hit-Rate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4895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Sheet5!$B$87</c:f>
              <c:strCache>
                <c:ptCount val="1"/>
                <c:pt idx="0">
                  <c:v>DRAM Access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Sheet5!$C$84:$U$84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Sheet5!$C$87:$U$87</c:f>
              <c:numCache>
                <c:formatCode>General</c:formatCode>
                <c:ptCount val="19"/>
                <c:pt idx="0">
                  <c:v>0</c:v>
                </c:pt>
                <c:pt idx="1">
                  <c:v>9.3525179856115113</c:v>
                </c:pt>
                <c:pt idx="2">
                  <c:v>0</c:v>
                </c:pt>
                <c:pt idx="3">
                  <c:v>20.224078541509137</c:v>
                </c:pt>
                <c:pt idx="4">
                  <c:v>12.806705748163081</c:v>
                </c:pt>
                <c:pt idx="5">
                  <c:v>0</c:v>
                </c:pt>
                <c:pt idx="6">
                  <c:v>0.67477846128831198</c:v>
                </c:pt>
                <c:pt idx="7">
                  <c:v>0</c:v>
                </c:pt>
                <c:pt idx="8">
                  <c:v>0</c:v>
                </c:pt>
                <c:pt idx="9">
                  <c:v>13.76486963844993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40.313652482269504</c:v>
                </c:pt>
                <c:pt idx="17">
                  <c:v>19.069800000000001</c:v>
                </c:pt>
                <c:pt idx="18">
                  <c:v>10.153418530351438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773-A197-C875A1E39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6096159"/>
        <c:axId val="1316102879"/>
      </c:barChart>
      <c:catAx>
        <c:axId val="131609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2879"/>
        <c:crosses val="autoZero"/>
        <c:auto val="1"/>
        <c:lblAlgn val="ctr"/>
        <c:lblOffset val="100"/>
        <c:noMultiLvlLbl val="0"/>
      </c:catAx>
      <c:valAx>
        <c:axId val="13161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Hit-Rate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Sheet5!$B$85</c:f>
              <c:strCache>
                <c:ptCount val="1"/>
                <c:pt idx="0">
                  <c:v>Baseline Hit-Rate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Sheet5!$C$84:$U$84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Sheet5!$C$85:$U$85</c:f>
              <c:numCache>
                <c:formatCode>General</c:formatCode>
                <c:ptCount val="19"/>
                <c:pt idx="0">
                  <c:v>99.691889442682367</c:v>
                </c:pt>
                <c:pt idx="1">
                  <c:v>99.834293003349899</c:v>
                </c:pt>
                <c:pt idx="2">
                  <c:v>99.839962673509859</c:v>
                </c:pt>
                <c:pt idx="3">
                  <c:v>93.234265947210076</c:v>
                </c:pt>
                <c:pt idx="4">
                  <c:v>60.995520056283816</c:v>
                </c:pt>
                <c:pt idx="5">
                  <c:v>99.295130418465007</c:v>
                </c:pt>
                <c:pt idx="6">
                  <c:v>82.637764896299927</c:v>
                </c:pt>
                <c:pt idx="7">
                  <c:v>99.647650435724998</c:v>
                </c:pt>
                <c:pt idx="8">
                  <c:v>99.858496374372379</c:v>
                </c:pt>
                <c:pt idx="9">
                  <c:v>84.260070697400408</c:v>
                </c:pt>
                <c:pt idx="10">
                  <c:v>59.08244847573031</c:v>
                </c:pt>
                <c:pt idx="11">
                  <c:v>51.282692403860572</c:v>
                </c:pt>
                <c:pt idx="12">
                  <c:v>25.762444440168558</c:v>
                </c:pt>
                <c:pt idx="13">
                  <c:v>69.641440284127412</c:v>
                </c:pt>
                <c:pt idx="14">
                  <c:v>52.490001374810966</c:v>
                </c:pt>
                <c:pt idx="15">
                  <c:v>99.996875000000003</c:v>
                </c:pt>
                <c:pt idx="16">
                  <c:v>93.733333333333334</c:v>
                </c:pt>
                <c:pt idx="17">
                  <c:v>93.75</c:v>
                </c:pt>
                <c:pt idx="18">
                  <c:v>93.74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5-4CE0-9FD9-4DFC92D97CD9}"/>
            </c:ext>
          </c:extLst>
        </c:ser>
        <c:ser>
          <c:idx val="1"/>
          <c:order val="1"/>
          <c:tx>
            <c:strRef>
              <c:f>Sheet5!$B$86</c:f>
              <c:strCache>
                <c:ptCount val="1"/>
                <c:pt idx="0">
                  <c:v>CacheBandit Hit-Rate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Sheet5!$C$84:$U$84</c:f>
              <c:strCache>
                <c:ptCount val="19"/>
                <c:pt idx="0">
                  <c:v>bcsstk10</c:v>
                </c:pt>
                <c:pt idx="1">
                  <c:v>bcsstk13</c:v>
                </c:pt>
                <c:pt idx="2">
                  <c:v>bcsstk17</c:v>
                </c:pt>
                <c:pt idx="3">
                  <c:v>c8_mat11</c:v>
                </c:pt>
                <c:pt idx="4">
                  <c:v>cq9</c:v>
                </c:pt>
                <c:pt idx="5">
                  <c:v>fv1</c:v>
                </c:pt>
                <c:pt idx="6">
                  <c:v>kl02</c:v>
                </c:pt>
                <c:pt idx="7">
                  <c:v>lhr34c</c:v>
                </c:pt>
                <c:pt idx="8">
                  <c:v>pdb1HYS</c:v>
                </c:pt>
                <c:pt idx="9">
                  <c:v>psmigr_1</c:v>
                </c:pt>
                <c:pt idx="10">
                  <c:v>wiki-Vote</c:v>
                </c:pt>
                <c:pt idx="11">
                  <c:v>p2p-Gnutella04</c:v>
                </c:pt>
                <c:pt idx="12">
                  <c:v>ca-HepTh</c:v>
                </c:pt>
                <c:pt idx="13">
                  <c:v>as-735</c:v>
                </c:pt>
                <c:pt idx="14">
                  <c:v>amazon0312</c:v>
                </c:pt>
                <c:pt idx="15">
                  <c:v>KM_2000</c:v>
                </c:pt>
                <c:pt idx="16">
                  <c:v>KM_3000</c:v>
                </c:pt>
                <c:pt idx="17">
                  <c:v>KM_4000</c:v>
                </c:pt>
                <c:pt idx="18">
                  <c:v>KM_5000</c:v>
                </c:pt>
              </c:strCache>
            </c:strRef>
          </c:cat>
          <c:val>
            <c:numRef>
              <c:f>Sheet5!$C$86:$U$86</c:f>
              <c:numCache>
                <c:formatCode>General</c:formatCode>
                <c:ptCount val="19"/>
                <c:pt idx="0">
                  <c:v>99.691889442682367</c:v>
                </c:pt>
                <c:pt idx="1">
                  <c:v>99.849790780015027</c:v>
                </c:pt>
                <c:pt idx="2">
                  <c:v>99.839962673509859</c:v>
                </c:pt>
                <c:pt idx="3">
                  <c:v>94.602573315955937</c:v>
                </c:pt>
                <c:pt idx="4">
                  <c:v>65.990709031276836</c:v>
                </c:pt>
                <c:pt idx="5">
                  <c:v>99.295130418465007</c:v>
                </c:pt>
                <c:pt idx="6">
                  <c:v>82.754921519177927</c:v>
                </c:pt>
                <c:pt idx="7">
                  <c:v>99.647650435724998</c:v>
                </c:pt>
                <c:pt idx="8">
                  <c:v>99.858496374372379</c:v>
                </c:pt>
                <c:pt idx="9">
                  <c:v>86.426651447087409</c:v>
                </c:pt>
                <c:pt idx="10">
                  <c:v>59.08244847573031</c:v>
                </c:pt>
                <c:pt idx="11">
                  <c:v>51.282692403860572</c:v>
                </c:pt>
                <c:pt idx="12">
                  <c:v>25.762444440168558</c:v>
                </c:pt>
                <c:pt idx="13">
                  <c:v>69.641440284127412</c:v>
                </c:pt>
                <c:pt idx="14">
                  <c:v>52.490001374810966</c:v>
                </c:pt>
                <c:pt idx="15">
                  <c:v>99.996875000000003</c:v>
                </c:pt>
                <c:pt idx="16">
                  <c:v>96.259655555555554</c:v>
                </c:pt>
                <c:pt idx="17">
                  <c:v>94.941862499999999</c:v>
                </c:pt>
                <c:pt idx="18">
                  <c:v>94.375603999999996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5-4CE0-9FD9-4DFC92D9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18719"/>
        <c:axId val="1316119199"/>
      </c:lineChart>
      <c:catAx>
        <c:axId val="131611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9199"/>
        <c:crosses val="autoZero"/>
        <c:auto val="1"/>
        <c:lblAlgn val="ctr"/>
        <c:lblOffset val="100"/>
        <c:noMultiLvlLbl val="0"/>
      </c:catAx>
      <c:valAx>
        <c:axId val="13161191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Hit-Rate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871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421106</xdr:colOff>
      <xdr:row>28</xdr:row>
      <xdr:rowOff>102267</xdr:rowOff>
    </xdr:from>
    <xdr:to>
      <xdr:col>17</xdr:col>
      <xdr:colOff>431132</xdr:colOff>
      <xdr:row>55</xdr:row>
      <xdr:rowOff>60157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F67CB-EB6F-135D-0E74-5B61ED59E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91665</xdr:colOff>
      <xdr:row>28</xdr:row>
      <xdr:rowOff>83522</xdr:rowOff>
    </xdr:from>
    <xdr:to>
      <xdr:col>28</xdr:col>
      <xdr:colOff>673950</xdr:colOff>
      <xdr:row>55</xdr:row>
      <xdr:rowOff>41893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87A11-13BA-F866-9330-CE73B887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172333</xdr:colOff>
      <xdr:row>90</xdr:row>
      <xdr:rowOff>141745</xdr:rowOff>
    </xdr:from>
    <xdr:to>
      <xdr:col>17</xdr:col>
      <xdr:colOff>176696</xdr:colOff>
      <xdr:row>117</xdr:row>
      <xdr:rowOff>91661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38A5D-35F8-D4A5-8B5F-E99D0FCF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125624</xdr:colOff>
      <xdr:row>90</xdr:row>
      <xdr:rowOff>153923</xdr:rowOff>
    </xdr:from>
    <xdr:to>
      <xdr:col>28</xdr:col>
      <xdr:colOff>644031</xdr:colOff>
      <xdr:row>117</xdr:row>
      <xdr:rowOff>104487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03B0-AF43-6D49-820A-B8F5E1B0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741D-E008-41A9-A852-AD41D9D31615}">
  <dimension ref="B2:AN87"/>
  <sheetViews>
    <sheetView tabSelected="1" topLeftCell="A85" zoomScale="48" zoomScaleNormal="91" workbookViewId="0">
      <selection activeCell="AG97" sqref="AG97"/>
    </sheetView>
  </sheetViews>
  <sheetFormatPr defaultRowHeight="14.4" x14ac:dyDescent="0.3"/>
  <cols>
    <col min="2" max="2" width="22.6640625" customWidth="1"/>
    <col min="3" max="3" width="8.88671875" customWidth="1"/>
    <col min="4" max="4" width="11.88671875" customWidth="1"/>
    <col min="5" max="5" width="8.88671875" customWidth="1"/>
    <col min="6" max="6" width="11.88671875" customWidth="1"/>
    <col min="7" max="7" width="8.88671875" customWidth="1"/>
    <col min="8" max="8" width="12.5546875" customWidth="1"/>
    <col min="9" max="9" width="9.21875" bestFit="1" customWidth="1"/>
    <col min="10" max="10" width="12.88671875" customWidth="1"/>
    <col min="11" max="11" width="8.88671875" customWidth="1"/>
    <col min="12" max="12" width="12.33203125" customWidth="1"/>
    <col min="13" max="14" width="9.109375" bestFit="1" customWidth="1"/>
    <col min="15" max="15" width="11" customWidth="1"/>
    <col min="16" max="16" width="11.77734375" customWidth="1"/>
    <col min="17" max="17" width="12.44140625" customWidth="1"/>
    <col min="18" max="18" width="13.109375" customWidth="1"/>
    <col min="19" max="19" width="12.6640625" customWidth="1"/>
    <col min="20" max="20" width="13.5546875" customWidth="1"/>
    <col min="21" max="21" width="9.109375" bestFit="1" customWidth="1"/>
    <col min="22" max="22" width="12.5546875" customWidth="1"/>
    <col min="23" max="23" width="9.109375" bestFit="1" customWidth="1"/>
    <col min="24" max="32" width="13" customWidth="1"/>
    <col min="33" max="33" width="12.5546875" bestFit="1" customWidth="1"/>
    <col min="34" max="34" width="12.5546875" customWidth="1"/>
    <col min="35" max="35" width="10.21875" bestFit="1" customWidth="1"/>
    <col min="36" max="36" width="12.109375" customWidth="1"/>
    <col min="37" max="37" width="13.109375" customWidth="1"/>
    <col min="38" max="38" width="13.21875" customWidth="1"/>
    <col min="39" max="39" width="13.33203125" customWidth="1"/>
    <col min="40" max="40" width="12.88671875" customWidth="1"/>
  </cols>
  <sheetData>
    <row r="2" spans="2:40" x14ac:dyDescent="0.3">
      <c r="B2" s="3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2:40" x14ac:dyDescent="0.3">
      <c r="B3" t="s">
        <v>27</v>
      </c>
      <c r="C3" s="2" t="s">
        <v>28</v>
      </c>
      <c r="D3" s="2"/>
      <c r="E3" s="2" t="s">
        <v>29</v>
      </c>
      <c r="F3" s="2"/>
      <c r="G3" s="2" t="s">
        <v>28</v>
      </c>
      <c r="H3" s="2"/>
      <c r="I3" s="2" t="s">
        <v>30</v>
      </c>
      <c r="J3" s="2"/>
      <c r="K3" s="2" t="s">
        <v>31</v>
      </c>
      <c r="L3" s="2"/>
      <c r="M3" s="2" t="s">
        <v>32</v>
      </c>
      <c r="N3" s="2"/>
      <c r="O3" s="2" t="s">
        <v>31</v>
      </c>
      <c r="P3" s="2"/>
      <c r="Q3" s="2" t="s">
        <v>33</v>
      </c>
      <c r="R3" s="2"/>
      <c r="S3" s="2" t="s">
        <v>34</v>
      </c>
      <c r="T3" s="2"/>
      <c r="U3" s="2" t="s">
        <v>35</v>
      </c>
      <c r="V3" s="2"/>
      <c r="W3" s="2" t="s">
        <v>36</v>
      </c>
      <c r="X3" s="2"/>
      <c r="Y3" s="2" t="s">
        <v>36</v>
      </c>
      <c r="Z3" s="2"/>
      <c r="AA3" s="2" t="s">
        <v>42</v>
      </c>
      <c r="AB3" s="2"/>
      <c r="AC3" s="2" t="s">
        <v>43</v>
      </c>
      <c r="AD3" s="2"/>
      <c r="AE3" s="2" t="s">
        <v>36</v>
      </c>
      <c r="AF3" s="2"/>
      <c r="AG3" s="2" t="s">
        <v>45</v>
      </c>
      <c r="AH3" s="2"/>
      <c r="AI3" s="2" t="s">
        <v>45</v>
      </c>
      <c r="AJ3" s="2"/>
      <c r="AK3" s="2" t="s">
        <v>45</v>
      </c>
      <c r="AL3" s="2"/>
      <c r="AM3" s="2" t="s">
        <v>45</v>
      </c>
      <c r="AN3" s="2"/>
    </row>
    <row r="4" spans="2:40" x14ac:dyDescent="0.3">
      <c r="B4" t="s">
        <v>26</v>
      </c>
      <c r="C4" s="2" t="s">
        <v>14</v>
      </c>
      <c r="D4" s="2"/>
      <c r="E4" s="2" t="s">
        <v>15</v>
      </c>
      <c r="F4" s="2"/>
      <c r="G4" s="2" t="s">
        <v>16</v>
      </c>
      <c r="H4" s="2"/>
      <c r="I4" s="2" t="s">
        <v>17</v>
      </c>
      <c r="J4" s="2"/>
      <c r="K4" s="2" t="s">
        <v>18</v>
      </c>
      <c r="L4" s="2"/>
      <c r="M4" s="2" t="s">
        <v>19</v>
      </c>
      <c r="N4" s="2"/>
      <c r="O4" s="2" t="s">
        <v>20</v>
      </c>
      <c r="P4" s="2"/>
      <c r="Q4" s="2" t="s">
        <v>21</v>
      </c>
      <c r="R4" s="2"/>
      <c r="S4" s="2" t="s">
        <v>23</v>
      </c>
      <c r="T4" s="2"/>
      <c r="U4" s="2" t="s">
        <v>24</v>
      </c>
      <c r="V4" s="2"/>
      <c r="W4" s="2" t="s">
        <v>37</v>
      </c>
      <c r="X4" s="2"/>
      <c r="Y4" s="2" t="s">
        <v>41</v>
      </c>
      <c r="Z4" s="2"/>
      <c r="AA4" s="2" t="s">
        <v>40</v>
      </c>
      <c r="AB4" s="2"/>
      <c r="AC4" s="2" t="s">
        <v>39</v>
      </c>
      <c r="AD4" s="2"/>
      <c r="AE4" s="2" t="s">
        <v>38</v>
      </c>
      <c r="AF4" s="2"/>
      <c r="AG4" s="2" t="s">
        <v>46</v>
      </c>
      <c r="AH4" s="2"/>
      <c r="AI4" s="2" t="s">
        <v>47</v>
      </c>
      <c r="AJ4" s="2"/>
      <c r="AK4" s="2" t="s">
        <v>48</v>
      </c>
      <c r="AL4" s="2"/>
      <c r="AM4" s="2" t="s">
        <v>49</v>
      </c>
      <c r="AN4" s="2"/>
    </row>
    <row r="5" spans="2:40" x14ac:dyDescent="0.3">
      <c r="B5" t="s">
        <v>25</v>
      </c>
      <c r="C5" t="s">
        <v>1</v>
      </c>
      <c r="D5" t="s">
        <v>13</v>
      </c>
      <c r="E5" t="s">
        <v>1</v>
      </c>
      <c r="F5" t="s">
        <v>13</v>
      </c>
      <c r="G5" t="s">
        <v>1</v>
      </c>
      <c r="H5" t="s">
        <v>13</v>
      </c>
      <c r="I5" t="s">
        <v>1</v>
      </c>
      <c r="J5" t="s">
        <v>13</v>
      </c>
      <c r="K5" t="s">
        <v>1</v>
      </c>
      <c r="L5" t="s">
        <v>13</v>
      </c>
      <c r="M5" t="s">
        <v>1</v>
      </c>
      <c r="N5" t="s">
        <v>13</v>
      </c>
      <c r="O5" t="s">
        <v>1</v>
      </c>
      <c r="P5" t="s">
        <v>13</v>
      </c>
      <c r="Q5" t="s">
        <v>1</v>
      </c>
      <c r="R5" t="s">
        <v>13</v>
      </c>
      <c r="S5" t="s">
        <v>1</v>
      </c>
      <c r="T5" t="s">
        <v>13</v>
      </c>
      <c r="U5" t="s">
        <v>1</v>
      </c>
      <c r="V5" t="s">
        <v>13</v>
      </c>
      <c r="W5" t="s">
        <v>1</v>
      </c>
      <c r="X5" t="s">
        <v>13</v>
      </c>
      <c r="Y5" t="s">
        <v>1</v>
      </c>
      <c r="Z5" t="s">
        <v>13</v>
      </c>
      <c r="AA5" t="s">
        <v>1</v>
      </c>
      <c r="AB5" t="s">
        <v>13</v>
      </c>
      <c r="AC5" t="s">
        <v>1</v>
      </c>
      <c r="AD5" t="s">
        <v>13</v>
      </c>
      <c r="AE5" t="s">
        <v>1</v>
      </c>
      <c r="AF5" t="s">
        <v>13</v>
      </c>
      <c r="AG5" t="s">
        <v>22</v>
      </c>
      <c r="AH5" t="s">
        <v>13</v>
      </c>
      <c r="AI5" t="s">
        <v>22</v>
      </c>
      <c r="AJ5" t="s">
        <v>13</v>
      </c>
      <c r="AK5" t="s">
        <v>22</v>
      </c>
      <c r="AL5" t="s">
        <v>13</v>
      </c>
      <c r="AM5" t="s">
        <v>22</v>
      </c>
      <c r="AN5" t="s">
        <v>13</v>
      </c>
    </row>
    <row r="6" spans="2:40" x14ac:dyDescent="0.3">
      <c r="B6" t="s">
        <v>4</v>
      </c>
      <c r="C6">
        <v>68</v>
      </c>
      <c r="D6">
        <v>68</v>
      </c>
      <c r="E6">
        <v>139</v>
      </c>
      <c r="F6">
        <v>126</v>
      </c>
      <c r="G6">
        <v>686</v>
      </c>
      <c r="H6">
        <v>723</v>
      </c>
      <c r="I6">
        <v>166638</v>
      </c>
      <c r="J6">
        <v>133883</v>
      </c>
      <c r="K6">
        <v>37699</v>
      </c>
      <c r="L6">
        <v>33241</v>
      </c>
      <c r="M6">
        <v>601</v>
      </c>
      <c r="N6">
        <v>601</v>
      </c>
      <c r="O6">
        <v>36901</v>
      </c>
      <c r="P6">
        <v>36667</v>
      </c>
      <c r="Q6">
        <v>2692</v>
      </c>
      <c r="R6">
        <v>2697</v>
      </c>
      <c r="S6">
        <v>6148</v>
      </c>
      <c r="T6">
        <v>6728</v>
      </c>
      <c r="U6">
        <v>85493</v>
      </c>
      <c r="V6">
        <v>74276</v>
      </c>
      <c r="W6">
        <v>42427</v>
      </c>
      <c r="X6">
        <v>43112</v>
      </c>
      <c r="Y6">
        <v>19484</v>
      </c>
      <c r="Z6">
        <v>20039</v>
      </c>
      <c r="AA6">
        <v>38582</v>
      </c>
      <c r="AB6">
        <v>38871</v>
      </c>
      <c r="AC6">
        <v>8035</v>
      </c>
      <c r="AD6">
        <v>8708</v>
      </c>
      <c r="AE6">
        <v>1520529</v>
      </c>
      <c r="AF6">
        <v>1528418</v>
      </c>
      <c r="AG6">
        <v>125</v>
      </c>
      <c r="AH6">
        <v>125</v>
      </c>
      <c r="AI6">
        <v>564000</v>
      </c>
      <c r="AJ6">
        <v>402647</v>
      </c>
      <c r="AK6">
        <v>1000000</v>
      </c>
      <c r="AL6">
        <v>886215</v>
      </c>
      <c r="AM6">
        <v>1565000</v>
      </c>
      <c r="AN6">
        <v>1405472</v>
      </c>
    </row>
    <row r="7" spans="2:40" x14ac:dyDescent="0.3">
      <c r="B7" t="s">
        <v>2</v>
      </c>
      <c r="C7">
        <v>22002</v>
      </c>
      <c r="D7">
        <v>22002</v>
      </c>
      <c r="E7">
        <v>83744</v>
      </c>
      <c r="F7">
        <v>83757</v>
      </c>
      <c r="G7">
        <v>427964</v>
      </c>
      <c r="H7">
        <v>427927</v>
      </c>
      <c r="I7">
        <v>2296332</v>
      </c>
      <c r="J7">
        <v>2329087</v>
      </c>
      <c r="K7">
        <v>58954</v>
      </c>
      <c r="L7">
        <v>63412</v>
      </c>
      <c r="M7">
        <v>84663</v>
      </c>
      <c r="N7">
        <v>84663</v>
      </c>
      <c r="O7">
        <v>175635</v>
      </c>
      <c r="P7">
        <v>175869</v>
      </c>
      <c r="Q7">
        <v>761322</v>
      </c>
      <c r="R7">
        <v>761317</v>
      </c>
      <c r="S7">
        <v>4338617</v>
      </c>
      <c r="T7">
        <v>4338037</v>
      </c>
      <c r="U7">
        <v>457667</v>
      </c>
      <c r="V7">
        <v>468884</v>
      </c>
      <c r="W7">
        <v>61262</v>
      </c>
      <c r="X7">
        <v>60577</v>
      </c>
      <c r="Y7">
        <v>20510</v>
      </c>
      <c r="Z7">
        <v>19955</v>
      </c>
      <c r="AA7">
        <v>13389</v>
      </c>
      <c r="AB7">
        <v>13100</v>
      </c>
      <c r="AC7">
        <v>18432</v>
      </c>
      <c r="AD7">
        <v>17759</v>
      </c>
      <c r="AE7">
        <v>1679911</v>
      </c>
      <c r="AF7">
        <v>1672022</v>
      </c>
      <c r="AG7">
        <v>3999875</v>
      </c>
      <c r="AH7">
        <v>3999875</v>
      </c>
      <c r="AI7">
        <v>8436000</v>
      </c>
      <c r="AJ7">
        <v>8597353</v>
      </c>
      <c r="AK7">
        <v>15000000</v>
      </c>
      <c r="AL7">
        <v>15113785</v>
      </c>
      <c r="AM7">
        <v>23435000</v>
      </c>
      <c r="AN7">
        <v>23594528</v>
      </c>
    </row>
    <row r="8" spans="2:40" x14ac:dyDescent="0.3">
      <c r="B8" t="s">
        <v>3</v>
      </c>
      <c r="C8">
        <f t="shared" ref="C8:AJ8" si="0">C6+C7</f>
        <v>22070</v>
      </c>
      <c r="D8">
        <f t="shared" si="0"/>
        <v>22070</v>
      </c>
      <c r="E8">
        <f t="shared" si="0"/>
        <v>83883</v>
      </c>
      <c r="F8">
        <f t="shared" si="0"/>
        <v>83883</v>
      </c>
      <c r="G8">
        <f t="shared" si="0"/>
        <v>428650</v>
      </c>
      <c r="H8">
        <f t="shared" si="0"/>
        <v>428650</v>
      </c>
      <c r="I8">
        <f t="shared" si="0"/>
        <v>2462970</v>
      </c>
      <c r="J8">
        <f t="shared" si="0"/>
        <v>2462970</v>
      </c>
      <c r="K8">
        <f t="shared" si="0"/>
        <v>96653</v>
      </c>
      <c r="L8">
        <f t="shared" si="0"/>
        <v>96653</v>
      </c>
      <c r="M8">
        <f t="shared" si="0"/>
        <v>85264</v>
      </c>
      <c r="N8">
        <f t="shared" si="0"/>
        <v>85264</v>
      </c>
      <c r="O8">
        <f t="shared" si="0"/>
        <v>212536</v>
      </c>
      <c r="P8">
        <f t="shared" si="0"/>
        <v>212536</v>
      </c>
      <c r="Q8">
        <f t="shared" si="0"/>
        <v>764014</v>
      </c>
      <c r="R8">
        <f t="shared" si="0"/>
        <v>764014</v>
      </c>
      <c r="S8">
        <f t="shared" si="0"/>
        <v>4344765</v>
      </c>
      <c r="T8">
        <f t="shared" si="0"/>
        <v>4344765</v>
      </c>
      <c r="U8">
        <f t="shared" si="0"/>
        <v>543160</v>
      </c>
      <c r="V8">
        <f t="shared" si="0"/>
        <v>543160</v>
      </c>
      <c r="W8">
        <f t="shared" si="0"/>
        <v>103689</v>
      </c>
      <c r="X8">
        <f t="shared" si="0"/>
        <v>103689</v>
      </c>
      <c r="Y8">
        <f t="shared" si="0"/>
        <v>39994</v>
      </c>
      <c r="Z8">
        <f t="shared" si="0"/>
        <v>39994</v>
      </c>
      <c r="AA8">
        <f t="shared" si="0"/>
        <v>51971</v>
      </c>
      <c r="AB8">
        <f t="shared" si="0"/>
        <v>51971</v>
      </c>
      <c r="AC8">
        <f t="shared" si="0"/>
        <v>26467</v>
      </c>
      <c r="AD8">
        <f t="shared" si="0"/>
        <v>26467</v>
      </c>
      <c r="AE8">
        <f t="shared" si="0"/>
        <v>3200440</v>
      </c>
      <c r="AF8">
        <f t="shared" si="0"/>
        <v>3200440</v>
      </c>
      <c r="AG8">
        <f t="shared" si="0"/>
        <v>4000000</v>
      </c>
      <c r="AH8">
        <f t="shared" si="0"/>
        <v>4000000</v>
      </c>
      <c r="AI8">
        <f t="shared" si="0"/>
        <v>9000000</v>
      </c>
      <c r="AJ8">
        <f t="shared" si="0"/>
        <v>9000000</v>
      </c>
      <c r="AK8">
        <f t="shared" ref="AK8:AL8" si="1">AK6+AK7</f>
        <v>16000000</v>
      </c>
      <c r="AL8">
        <f t="shared" si="1"/>
        <v>16000000</v>
      </c>
      <c r="AM8">
        <f t="shared" ref="AM8:AN8" si="2">AM6+AM7</f>
        <v>25000000</v>
      </c>
      <c r="AN8">
        <f t="shared" si="2"/>
        <v>25000000</v>
      </c>
    </row>
    <row r="9" spans="2:40" x14ac:dyDescent="0.3">
      <c r="B9" t="s">
        <v>10</v>
      </c>
      <c r="C9">
        <f t="shared" ref="C9:AJ9" si="3">IFERROR(C7/C8, 0)</f>
        <v>0.99691889442682369</v>
      </c>
      <c r="D9">
        <f t="shared" si="3"/>
        <v>0.99691889442682369</v>
      </c>
      <c r="E9">
        <f t="shared" si="3"/>
        <v>0.99834293003349905</v>
      </c>
      <c r="F9">
        <f t="shared" si="3"/>
        <v>0.99849790780015024</v>
      </c>
      <c r="G9">
        <f t="shared" si="3"/>
        <v>0.99839962673509852</v>
      </c>
      <c r="H9">
        <f t="shared" si="3"/>
        <v>0.99831330922664174</v>
      </c>
      <c r="I9">
        <f t="shared" si="3"/>
        <v>0.93234265947210071</v>
      </c>
      <c r="J9">
        <f t="shared" si="3"/>
        <v>0.94564164403139295</v>
      </c>
      <c r="K9">
        <f t="shared" si="3"/>
        <v>0.60995520056283814</v>
      </c>
      <c r="L9">
        <f t="shared" si="3"/>
        <v>0.65607896288785661</v>
      </c>
      <c r="M9">
        <f t="shared" si="3"/>
        <v>0.99295130418465005</v>
      </c>
      <c r="N9">
        <f t="shared" si="3"/>
        <v>0.99295130418465005</v>
      </c>
      <c r="O9">
        <f t="shared" si="3"/>
        <v>0.82637764896299926</v>
      </c>
      <c r="P9">
        <f t="shared" si="3"/>
        <v>0.82747863891293705</v>
      </c>
      <c r="Q9">
        <f t="shared" si="3"/>
        <v>0.99647650435724999</v>
      </c>
      <c r="R9">
        <f t="shared" si="3"/>
        <v>0.99646995997455545</v>
      </c>
      <c r="S9">
        <f t="shared" si="3"/>
        <v>0.99858496374372374</v>
      </c>
      <c r="T9">
        <f t="shared" si="3"/>
        <v>0.99845146975728261</v>
      </c>
      <c r="U9">
        <f t="shared" si="3"/>
        <v>0.84260070697400402</v>
      </c>
      <c r="V9">
        <f t="shared" si="3"/>
        <v>0.86325208041829293</v>
      </c>
      <c r="W9">
        <f t="shared" si="3"/>
        <v>0.59082448475730309</v>
      </c>
      <c r="X9">
        <f t="shared" si="3"/>
        <v>0.58421819093635774</v>
      </c>
      <c r="Y9">
        <f t="shared" si="3"/>
        <v>0.51282692403860575</v>
      </c>
      <c r="Z9">
        <f t="shared" si="3"/>
        <v>0.49894984247637147</v>
      </c>
      <c r="AA9">
        <f t="shared" ref="AA9:AF9" si="4">IFERROR(AA7/AA8, 0)</f>
        <v>0.25762444440168558</v>
      </c>
      <c r="AB9">
        <f t="shared" si="4"/>
        <v>0.25206365088222277</v>
      </c>
      <c r="AC9">
        <f t="shared" si="4"/>
        <v>0.69641440284127409</v>
      </c>
      <c r="AD9">
        <f t="shared" si="4"/>
        <v>0.67098651150489286</v>
      </c>
      <c r="AE9">
        <f t="shared" si="4"/>
        <v>0.52490001374810968</v>
      </c>
      <c r="AF9">
        <f t="shared" si="4"/>
        <v>0.52243504018197495</v>
      </c>
      <c r="AG9">
        <f t="shared" si="3"/>
        <v>0.99996874999999996</v>
      </c>
      <c r="AH9">
        <f t="shared" si="3"/>
        <v>0.99996874999999996</v>
      </c>
      <c r="AI9">
        <f t="shared" si="3"/>
        <v>0.93733333333333335</v>
      </c>
      <c r="AJ9">
        <f t="shared" si="3"/>
        <v>0.9552614444444445</v>
      </c>
      <c r="AK9">
        <f t="shared" ref="AK9:AL9" si="5">IFERROR(AK7/AK8, 0)</f>
        <v>0.9375</v>
      </c>
      <c r="AL9">
        <f t="shared" si="5"/>
        <v>0.9446115625</v>
      </c>
      <c r="AM9">
        <f t="shared" ref="AM9:AN9" si="6">IFERROR(AM7/AM8, 0)</f>
        <v>0.93740000000000001</v>
      </c>
      <c r="AN9">
        <f t="shared" si="6"/>
        <v>0.94378112000000003</v>
      </c>
    </row>
    <row r="10" spans="2:40" x14ac:dyDescent="0.3">
      <c r="B10" t="s">
        <v>11</v>
      </c>
      <c r="C10">
        <f t="shared" ref="C10:AJ10" si="7">IFERROR(C6/C8, 0)</f>
        <v>3.0811055731762575E-3</v>
      </c>
      <c r="D10">
        <f t="shared" si="7"/>
        <v>3.0811055731762575E-3</v>
      </c>
      <c r="E10">
        <f t="shared" si="7"/>
        <v>1.6570699665009597E-3</v>
      </c>
      <c r="F10">
        <f t="shared" si="7"/>
        <v>1.5020921998497908E-3</v>
      </c>
      <c r="G10">
        <f t="shared" si="7"/>
        <v>1.6003732649014348E-3</v>
      </c>
      <c r="H10">
        <f t="shared" si="7"/>
        <v>1.6866907733582178E-3</v>
      </c>
      <c r="I10">
        <f t="shared" si="7"/>
        <v>6.7657340527899248E-2</v>
      </c>
      <c r="J10">
        <f t="shared" si="7"/>
        <v>5.4358355968607004E-2</v>
      </c>
      <c r="K10">
        <f t="shared" si="7"/>
        <v>0.3900447994371618</v>
      </c>
      <c r="L10">
        <f t="shared" si="7"/>
        <v>0.34392103711214345</v>
      </c>
      <c r="M10">
        <f t="shared" si="7"/>
        <v>7.0486958153499722E-3</v>
      </c>
      <c r="N10">
        <f t="shared" si="7"/>
        <v>7.0486958153499722E-3</v>
      </c>
      <c r="O10">
        <f t="shared" si="7"/>
        <v>0.1736223510370008</v>
      </c>
      <c r="P10">
        <f t="shared" si="7"/>
        <v>0.1725213610870629</v>
      </c>
      <c r="Q10">
        <f t="shared" si="7"/>
        <v>3.5234956427500018E-3</v>
      </c>
      <c r="R10">
        <f t="shared" si="7"/>
        <v>3.53004002544456E-3</v>
      </c>
      <c r="S10">
        <f t="shared" si="7"/>
        <v>1.4150362562762313E-3</v>
      </c>
      <c r="T10">
        <f t="shared" si="7"/>
        <v>1.5485302427173853E-3</v>
      </c>
      <c r="U10">
        <f t="shared" si="7"/>
        <v>0.15739929302599603</v>
      </c>
      <c r="V10">
        <f t="shared" si="7"/>
        <v>0.13674791958170704</v>
      </c>
      <c r="W10">
        <f t="shared" si="7"/>
        <v>0.40917551524269691</v>
      </c>
      <c r="X10">
        <f t="shared" si="7"/>
        <v>0.41578180906364226</v>
      </c>
      <c r="Y10">
        <f t="shared" si="7"/>
        <v>0.4871730759613942</v>
      </c>
      <c r="Z10">
        <f t="shared" si="7"/>
        <v>0.50105015752362858</v>
      </c>
      <c r="AA10">
        <f t="shared" ref="AA10:AF10" si="8">IFERROR(AA6/AA8, 0)</f>
        <v>0.74237555559831447</v>
      </c>
      <c r="AB10">
        <f t="shared" si="8"/>
        <v>0.74793634911777718</v>
      </c>
      <c r="AC10">
        <f t="shared" si="8"/>
        <v>0.30358559715872596</v>
      </c>
      <c r="AD10">
        <f t="shared" si="8"/>
        <v>0.32901348849510709</v>
      </c>
      <c r="AE10">
        <f t="shared" si="8"/>
        <v>0.47509998625189037</v>
      </c>
      <c r="AF10">
        <f t="shared" si="8"/>
        <v>0.47756495981802505</v>
      </c>
      <c r="AG10">
        <f t="shared" si="7"/>
        <v>3.1250000000000001E-5</v>
      </c>
      <c r="AH10">
        <f t="shared" si="7"/>
        <v>3.1250000000000001E-5</v>
      </c>
      <c r="AI10">
        <f t="shared" si="7"/>
        <v>6.2666666666666662E-2</v>
      </c>
      <c r="AJ10">
        <f t="shared" si="7"/>
        <v>4.4738555555555552E-2</v>
      </c>
      <c r="AK10">
        <f t="shared" ref="AK10:AL10" si="9">IFERROR(AK6/AK8, 0)</f>
        <v>6.25E-2</v>
      </c>
      <c r="AL10">
        <f t="shared" si="9"/>
        <v>5.5388437499999998E-2</v>
      </c>
      <c r="AM10">
        <f t="shared" ref="AM10:AN10" si="10">IFERROR(AM6/AM8, 0)</f>
        <v>6.2600000000000003E-2</v>
      </c>
      <c r="AN10">
        <f t="shared" si="10"/>
        <v>5.6218879999999999E-2</v>
      </c>
    </row>
    <row r="11" spans="2:40" x14ac:dyDescent="0.3">
      <c r="B11" t="s">
        <v>12</v>
      </c>
      <c r="C11">
        <v>128</v>
      </c>
      <c r="D11">
        <v>128</v>
      </c>
      <c r="E11">
        <v>128</v>
      </c>
      <c r="F11">
        <v>128</v>
      </c>
      <c r="G11">
        <v>128</v>
      </c>
      <c r="H11">
        <v>128</v>
      </c>
      <c r="I11">
        <v>128</v>
      </c>
      <c r="J11">
        <v>128</v>
      </c>
      <c r="K11">
        <v>128</v>
      </c>
      <c r="L11">
        <v>128</v>
      </c>
      <c r="M11">
        <v>128</v>
      </c>
      <c r="N11">
        <v>128</v>
      </c>
      <c r="O11">
        <v>128</v>
      </c>
      <c r="P11">
        <v>128</v>
      </c>
      <c r="Q11">
        <v>128</v>
      </c>
      <c r="R11">
        <v>128</v>
      </c>
      <c r="S11">
        <v>128</v>
      </c>
      <c r="T11">
        <v>128</v>
      </c>
      <c r="U11">
        <v>128</v>
      </c>
      <c r="V11">
        <v>128</v>
      </c>
      <c r="W11">
        <v>128</v>
      </c>
      <c r="X11">
        <v>128</v>
      </c>
      <c r="Y11">
        <v>128</v>
      </c>
      <c r="Z11">
        <v>128</v>
      </c>
      <c r="AA11">
        <v>128</v>
      </c>
      <c r="AB11">
        <v>128</v>
      </c>
      <c r="AC11">
        <v>128</v>
      </c>
      <c r="AD11">
        <v>128</v>
      </c>
      <c r="AE11">
        <v>128</v>
      </c>
      <c r="AF11">
        <v>128</v>
      </c>
      <c r="AG11">
        <v>128</v>
      </c>
      <c r="AH11">
        <v>128</v>
      </c>
      <c r="AI11">
        <v>128</v>
      </c>
      <c r="AJ11">
        <v>128</v>
      </c>
      <c r="AK11">
        <v>128</v>
      </c>
      <c r="AL11">
        <v>128</v>
      </c>
      <c r="AM11">
        <v>128</v>
      </c>
      <c r="AN11">
        <v>128</v>
      </c>
    </row>
    <row r="12" spans="2:40" x14ac:dyDescent="0.3">
      <c r="B12" t="s">
        <v>9</v>
      </c>
      <c r="C12">
        <v>68</v>
      </c>
      <c r="D12">
        <v>68</v>
      </c>
      <c r="E12">
        <v>126</v>
      </c>
      <c r="F12">
        <v>126</v>
      </c>
      <c r="G12">
        <v>686</v>
      </c>
      <c r="H12">
        <v>686</v>
      </c>
      <c r="I12">
        <v>361</v>
      </c>
      <c r="J12">
        <v>361</v>
      </c>
      <c r="K12">
        <v>1346</v>
      </c>
      <c r="L12">
        <v>1346</v>
      </c>
      <c r="M12">
        <v>601</v>
      </c>
      <c r="N12">
        <v>601</v>
      </c>
      <c r="O12">
        <v>2294</v>
      </c>
      <c r="P12">
        <v>2294</v>
      </c>
      <c r="Q12">
        <v>2197</v>
      </c>
      <c r="R12">
        <v>2197</v>
      </c>
      <c r="S12">
        <v>2277</v>
      </c>
      <c r="T12">
        <v>2277</v>
      </c>
      <c r="U12">
        <v>197</v>
      </c>
      <c r="V12">
        <v>197</v>
      </c>
      <c r="W12">
        <v>506</v>
      </c>
      <c r="X12">
        <v>506</v>
      </c>
      <c r="Y12">
        <v>680</v>
      </c>
      <c r="Z12">
        <v>680</v>
      </c>
      <c r="AA12">
        <v>618</v>
      </c>
      <c r="AB12">
        <v>618</v>
      </c>
      <c r="AC12">
        <v>478</v>
      </c>
      <c r="AD12">
        <v>478</v>
      </c>
      <c r="AE12" t="s">
        <v>44</v>
      </c>
      <c r="AF12" t="s">
        <v>44</v>
      </c>
      <c r="AG12">
        <v>125</v>
      </c>
      <c r="AH12">
        <v>125</v>
      </c>
      <c r="AI12">
        <v>188</v>
      </c>
      <c r="AJ12">
        <v>188</v>
      </c>
      <c r="AK12">
        <v>250</v>
      </c>
      <c r="AL12">
        <v>250</v>
      </c>
      <c r="AM12">
        <v>313</v>
      </c>
      <c r="AN12">
        <v>313</v>
      </c>
    </row>
    <row r="13" spans="2:40" x14ac:dyDescent="0.3">
      <c r="B13" t="s">
        <v>8</v>
      </c>
      <c r="C13">
        <f t="shared" ref="C13:AJ13" si="11">IFERROR(C12/C6, 0)</f>
        <v>1</v>
      </c>
      <c r="D13">
        <f t="shared" si="11"/>
        <v>1</v>
      </c>
      <c r="E13">
        <f t="shared" si="11"/>
        <v>0.90647482014388492</v>
      </c>
      <c r="F13">
        <f t="shared" si="11"/>
        <v>1</v>
      </c>
      <c r="G13">
        <f t="shared" si="11"/>
        <v>1</v>
      </c>
      <c r="H13">
        <f t="shared" si="11"/>
        <v>0.94882434301521434</v>
      </c>
      <c r="I13">
        <f t="shared" si="11"/>
        <v>2.1663726160899674E-3</v>
      </c>
      <c r="J13">
        <f t="shared" si="11"/>
        <v>2.696384156315589E-3</v>
      </c>
      <c r="K13">
        <f t="shared" si="11"/>
        <v>3.5703864824000633E-2</v>
      </c>
      <c r="L13">
        <f t="shared" si="11"/>
        <v>4.0492163292319729E-2</v>
      </c>
      <c r="M13">
        <f t="shared" si="11"/>
        <v>1</v>
      </c>
      <c r="N13">
        <f t="shared" si="11"/>
        <v>1</v>
      </c>
      <c r="O13">
        <f t="shared" si="11"/>
        <v>6.2166336955638057E-2</v>
      </c>
      <c r="P13">
        <f t="shared" si="11"/>
        <v>6.2563067608476283E-2</v>
      </c>
      <c r="Q13">
        <f t="shared" si="11"/>
        <v>0.81612184249628528</v>
      </c>
      <c r="R13">
        <f t="shared" si="11"/>
        <v>0.8146088246199481</v>
      </c>
      <c r="S13">
        <f t="shared" si="11"/>
        <v>0.37036434612882241</v>
      </c>
      <c r="T13">
        <f t="shared" si="11"/>
        <v>0.33843638525564806</v>
      </c>
      <c r="U13">
        <f t="shared" si="11"/>
        <v>2.3042822219362987E-3</v>
      </c>
      <c r="V13">
        <f t="shared" si="11"/>
        <v>2.6522699122192902E-3</v>
      </c>
      <c r="W13">
        <f t="shared" si="11"/>
        <v>1.1926367643246047E-2</v>
      </c>
      <c r="X13">
        <f t="shared" si="11"/>
        <v>1.1736871404713306E-2</v>
      </c>
      <c r="Y13">
        <f t="shared" si="11"/>
        <v>3.4900431122972697E-2</v>
      </c>
      <c r="Z13">
        <f t="shared" si="11"/>
        <v>3.3933829033384898E-2</v>
      </c>
      <c r="AA13">
        <f t="shared" si="11"/>
        <v>1.6017832149707117E-2</v>
      </c>
      <c r="AB13">
        <f t="shared" si="11"/>
        <v>1.5898741992745234E-2</v>
      </c>
      <c r="AC13">
        <f t="shared" si="11"/>
        <v>5.9489732420659615E-2</v>
      </c>
      <c r="AD13">
        <f t="shared" si="11"/>
        <v>5.4892053284336245E-2</v>
      </c>
      <c r="AE13">
        <f t="shared" si="11"/>
        <v>0</v>
      </c>
      <c r="AF13">
        <f t="shared" si="11"/>
        <v>0</v>
      </c>
      <c r="AG13">
        <f t="shared" si="11"/>
        <v>1</v>
      </c>
      <c r="AH13">
        <f t="shared" si="11"/>
        <v>1</v>
      </c>
      <c r="AI13">
        <f t="shared" si="11"/>
        <v>3.3333333333333332E-4</v>
      </c>
      <c r="AJ13">
        <f t="shared" si="11"/>
        <v>4.669102216085057E-4</v>
      </c>
      <c r="AK13">
        <f t="shared" ref="AK13:AL13" si="12">IFERROR(AK12/AK6, 0)</f>
        <v>2.5000000000000001E-4</v>
      </c>
      <c r="AL13">
        <f t="shared" si="12"/>
        <v>2.820985878144694E-4</v>
      </c>
      <c r="AM13">
        <f t="shared" ref="AM13:AN13" si="13">IFERROR(AM12/AM6, 0)</f>
        <v>2.0000000000000001E-4</v>
      </c>
      <c r="AN13">
        <f t="shared" si="13"/>
        <v>2.2270098586097767E-4</v>
      </c>
    </row>
    <row r="14" spans="2:40" x14ac:dyDescent="0.3">
      <c r="B14" t="s">
        <v>5</v>
      </c>
      <c r="C14">
        <v>1086</v>
      </c>
      <c r="D14">
        <v>1086</v>
      </c>
      <c r="E14">
        <v>2003</v>
      </c>
      <c r="F14">
        <v>2003</v>
      </c>
      <c r="G14">
        <v>10974</v>
      </c>
      <c r="H14">
        <v>10974</v>
      </c>
      <c r="I14">
        <v>4562</v>
      </c>
      <c r="J14">
        <v>4562</v>
      </c>
      <c r="K14">
        <v>9278</v>
      </c>
      <c r="L14">
        <v>9278</v>
      </c>
      <c r="M14">
        <v>9604</v>
      </c>
      <c r="N14">
        <v>9604</v>
      </c>
      <c r="O14">
        <v>71</v>
      </c>
      <c r="P14">
        <v>71</v>
      </c>
      <c r="Q14">
        <v>35152</v>
      </c>
      <c r="R14">
        <v>35152</v>
      </c>
      <c r="S14">
        <v>36417</v>
      </c>
      <c r="T14">
        <v>36417</v>
      </c>
      <c r="U14">
        <v>3140</v>
      </c>
      <c r="V14">
        <v>3140</v>
      </c>
      <c r="W14">
        <v>8297</v>
      </c>
      <c r="X14">
        <v>8297</v>
      </c>
      <c r="Y14">
        <v>10879</v>
      </c>
      <c r="Z14">
        <v>10879</v>
      </c>
      <c r="AA14">
        <v>9877</v>
      </c>
      <c r="AB14">
        <v>9877</v>
      </c>
      <c r="AC14">
        <v>7716</v>
      </c>
      <c r="AD14">
        <v>7716</v>
      </c>
      <c r="AE14">
        <v>400727</v>
      </c>
      <c r="AF14">
        <v>400727</v>
      </c>
      <c r="AG14">
        <v>2000</v>
      </c>
      <c r="AH14">
        <v>2000</v>
      </c>
      <c r="AI14">
        <v>3000</v>
      </c>
      <c r="AJ14">
        <v>3000</v>
      </c>
      <c r="AK14">
        <v>4000</v>
      </c>
      <c r="AL14">
        <v>4000</v>
      </c>
      <c r="AM14">
        <v>5000</v>
      </c>
      <c r="AN14">
        <v>5000</v>
      </c>
    </row>
    <row r="15" spans="2:40" x14ac:dyDescent="0.3">
      <c r="B15" t="s">
        <v>6</v>
      </c>
      <c r="C15">
        <v>1086</v>
      </c>
      <c r="D15">
        <v>1086</v>
      </c>
      <c r="E15">
        <v>2003</v>
      </c>
      <c r="F15">
        <v>2003</v>
      </c>
      <c r="G15">
        <v>10974</v>
      </c>
      <c r="H15">
        <v>10974</v>
      </c>
      <c r="I15">
        <v>5761</v>
      </c>
      <c r="J15">
        <v>5761</v>
      </c>
      <c r="K15">
        <v>21534</v>
      </c>
      <c r="L15">
        <v>21534</v>
      </c>
      <c r="M15">
        <v>9604</v>
      </c>
      <c r="N15">
        <v>9604</v>
      </c>
      <c r="O15">
        <v>36699</v>
      </c>
      <c r="P15">
        <v>36699</v>
      </c>
      <c r="Q15">
        <v>35152</v>
      </c>
      <c r="R15">
        <v>35152</v>
      </c>
      <c r="S15">
        <v>36417</v>
      </c>
      <c r="T15">
        <v>36417</v>
      </c>
      <c r="U15">
        <v>3140</v>
      </c>
      <c r="V15">
        <v>3140</v>
      </c>
      <c r="W15">
        <v>8297</v>
      </c>
      <c r="X15">
        <v>8297</v>
      </c>
      <c r="Y15">
        <v>10879</v>
      </c>
      <c r="Z15">
        <v>10879</v>
      </c>
      <c r="AA15">
        <v>9877</v>
      </c>
      <c r="AB15">
        <v>9877</v>
      </c>
      <c r="AC15">
        <v>7716</v>
      </c>
      <c r="AD15">
        <v>7716</v>
      </c>
      <c r="AE15">
        <v>400727</v>
      </c>
      <c r="AF15">
        <v>400727</v>
      </c>
      <c r="AG15">
        <v>2000</v>
      </c>
      <c r="AH15">
        <v>2000</v>
      </c>
      <c r="AI15">
        <v>3000</v>
      </c>
      <c r="AJ15">
        <v>3000</v>
      </c>
      <c r="AK15">
        <v>4000</v>
      </c>
      <c r="AL15">
        <v>4000</v>
      </c>
      <c r="AM15">
        <v>5000</v>
      </c>
      <c r="AN15">
        <v>5000</v>
      </c>
    </row>
    <row r="16" spans="2:40" x14ac:dyDescent="0.3">
      <c r="B16" t="s">
        <v>7</v>
      </c>
      <c r="C16">
        <v>1.8712968332943301E-2</v>
      </c>
      <c r="D16">
        <v>1.8712968332943301E-2</v>
      </c>
      <c r="E16">
        <v>2.09079790199872E-2</v>
      </c>
      <c r="F16">
        <v>2.09079790199872E-2</v>
      </c>
      <c r="G16">
        <v>3.55936820230424E-3</v>
      </c>
      <c r="H16">
        <v>3.55936820230424E-3</v>
      </c>
      <c r="I16">
        <v>9.3714321632839104E-2</v>
      </c>
      <c r="J16">
        <v>9.3714321632839104E-2</v>
      </c>
      <c r="K16">
        <v>4.8376702439189201E-4</v>
      </c>
      <c r="L16">
        <v>4.8376702439189201E-4</v>
      </c>
      <c r="M16">
        <v>9.2440311469554599E-4</v>
      </c>
      <c r="N16">
        <v>9.2440311469554599E-4</v>
      </c>
      <c r="O16">
        <v>8.1568020619973106E-2</v>
      </c>
      <c r="P16">
        <v>8.1568020619973106E-2</v>
      </c>
      <c r="Q16">
        <v>6.1830283475066002E-4</v>
      </c>
      <c r="R16">
        <v>6.1830283475066002E-4</v>
      </c>
      <c r="S16">
        <v>3.27610610455435E-3</v>
      </c>
      <c r="T16">
        <v>3.27610610455435E-3</v>
      </c>
      <c r="U16">
        <v>5.5089455961702297E-2</v>
      </c>
      <c r="V16">
        <v>5.5089455961702297E-2</v>
      </c>
      <c r="W16">
        <v>1.50622726900785E-3</v>
      </c>
      <c r="X16">
        <v>1.50622726900785E-3</v>
      </c>
      <c r="Y16">
        <v>3.3792232823938402E-4</v>
      </c>
      <c r="Z16">
        <v>3.3792232823938402E-4</v>
      </c>
      <c r="AA16">
        <v>5.3273467559045498E-4</v>
      </c>
      <c r="AB16">
        <v>5.3273467559045498E-4</v>
      </c>
      <c r="AC16">
        <v>4.4454965693740002E-4</v>
      </c>
      <c r="AD16">
        <v>4.4454965693740002E-4</v>
      </c>
      <c r="AE16" s="1">
        <v>1.99302377500994E-5</v>
      </c>
      <c r="AF16" s="1">
        <v>1.99302377500994E-5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2:40" x14ac:dyDescent="0.3">
      <c r="B17" t="s">
        <v>0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</row>
    <row r="22" spans="2:40" x14ac:dyDescent="0.3">
      <c r="B22" t="s">
        <v>27</v>
      </c>
      <c r="C22" t="s">
        <v>28</v>
      </c>
      <c r="D22" t="s">
        <v>29</v>
      </c>
      <c r="E22" t="s">
        <v>28</v>
      </c>
      <c r="F22" t="s">
        <v>30</v>
      </c>
      <c r="G22" t="s">
        <v>31</v>
      </c>
      <c r="H22" t="s">
        <v>32</v>
      </c>
      <c r="I22" t="s">
        <v>31</v>
      </c>
      <c r="J22" t="s">
        <v>33</v>
      </c>
      <c r="K22" t="s">
        <v>34</v>
      </c>
      <c r="L22" t="s">
        <v>35</v>
      </c>
      <c r="M22" t="s">
        <v>36</v>
      </c>
      <c r="N22" t="s">
        <v>36</v>
      </c>
      <c r="O22" t="s">
        <v>42</v>
      </c>
      <c r="P22" t="s">
        <v>43</v>
      </c>
      <c r="Q22" t="s">
        <v>36</v>
      </c>
      <c r="R22" t="s">
        <v>45</v>
      </c>
      <c r="S22" t="s">
        <v>45</v>
      </c>
      <c r="T22" t="s">
        <v>45</v>
      </c>
      <c r="U22" t="s">
        <v>45</v>
      </c>
    </row>
    <row r="23" spans="2:40" x14ac:dyDescent="0.3">
      <c r="B23" t="s">
        <v>26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23</v>
      </c>
      <c r="L23" t="s">
        <v>24</v>
      </c>
      <c r="M23" t="s">
        <v>37</v>
      </c>
      <c r="N23" t="s">
        <v>41</v>
      </c>
      <c r="O23" t="s">
        <v>40</v>
      </c>
      <c r="P23" t="s">
        <v>39</v>
      </c>
      <c r="Q23" t="s">
        <v>38</v>
      </c>
      <c r="R23" t="s">
        <v>46</v>
      </c>
      <c r="S23" t="s">
        <v>47</v>
      </c>
      <c r="T23" t="s">
        <v>48</v>
      </c>
      <c r="U23" t="s">
        <v>49</v>
      </c>
    </row>
    <row r="24" spans="2:40" x14ac:dyDescent="0.3">
      <c r="B24" t="s">
        <v>50</v>
      </c>
      <c r="C24">
        <f>C9*100</f>
        <v>99.691889442682367</v>
      </c>
      <c r="D24">
        <f>E9*100</f>
        <v>99.834293003349899</v>
      </c>
      <c r="E24">
        <f>G9*100</f>
        <v>99.839962673509859</v>
      </c>
      <c r="F24">
        <f>I9*100</f>
        <v>93.234265947210076</v>
      </c>
      <c r="G24">
        <f>K9*100</f>
        <v>60.995520056283816</v>
      </c>
      <c r="H24">
        <f>M9*100</f>
        <v>99.295130418465007</v>
      </c>
      <c r="I24">
        <f>O9*100</f>
        <v>82.637764896299927</v>
      </c>
      <c r="J24">
        <f>Q9*100</f>
        <v>99.647650435724998</v>
      </c>
      <c r="K24">
        <f>S9*100</f>
        <v>99.858496374372379</v>
      </c>
      <c r="L24">
        <f>U9*100</f>
        <v>84.260070697400408</v>
      </c>
      <c r="M24">
        <f>W9*100</f>
        <v>59.08244847573031</v>
      </c>
      <c r="N24">
        <f>Y9*100</f>
        <v>51.282692403860572</v>
      </c>
      <c r="O24">
        <f>AA9*100</f>
        <v>25.762444440168558</v>
      </c>
      <c r="P24">
        <f>AC9*100</f>
        <v>69.641440284127412</v>
      </c>
      <c r="Q24">
        <f>AE9*100</f>
        <v>52.490001374810966</v>
      </c>
      <c r="R24">
        <f>AG9*100</f>
        <v>99.996875000000003</v>
      </c>
      <c r="S24">
        <f>AI9*100</f>
        <v>93.733333333333334</v>
      </c>
      <c r="T24">
        <f>AK9*100</f>
        <v>93.75</v>
      </c>
      <c r="U24">
        <f>AM9*100</f>
        <v>93.74</v>
      </c>
    </row>
    <row r="25" spans="2:40" x14ac:dyDescent="0.3">
      <c r="B25" t="s">
        <v>51</v>
      </c>
      <c r="C25">
        <f>D9*100</f>
        <v>99.691889442682367</v>
      </c>
      <c r="D25">
        <f>F9*100</f>
        <v>99.849790780015027</v>
      </c>
      <c r="E25">
        <f>H9*100</f>
        <v>99.831330922664179</v>
      </c>
      <c r="F25">
        <f>J9*100</f>
        <v>94.564164403139301</v>
      </c>
      <c r="G25">
        <f>L9*100</f>
        <v>65.607896288785668</v>
      </c>
      <c r="H25">
        <f>N9*100</f>
        <v>99.295130418465007</v>
      </c>
      <c r="I25">
        <f>P9*100</f>
        <v>82.747863891293704</v>
      </c>
      <c r="J25">
        <f>R9*100</f>
        <v>99.646995997455548</v>
      </c>
      <c r="K25">
        <f>T9*100</f>
        <v>99.845146975728255</v>
      </c>
      <c r="L25">
        <f>V9*100</f>
        <v>86.325208041829299</v>
      </c>
      <c r="M25">
        <f>X9*100</f>
        <v>58.421819093635776</v>
      </c>
      <c r="N25">
        <f>Z9*100</f>
        <v>49.894984247637147</v>
      </c>
      <c r="O25">
        <f>AB9*100</f>
        <v>25.206365088222277</v>
      </c>
      <c r="P25">
        <f>AD9*100</f>
        <v>67.098651150489289</v>
      </c>
      <c r="Q25">
        <f>AF9*100</f>
        <v>52.243504018197498</v>
      </c>
      <c r="R25">
        <f>AH9*100</f>
        <v>99.996875000000003</v>
      </c>
      <c r="S25">
        <f>AJ9*100</f>
        <v>95.526144444444455</v>
      </c>
      <c r="T25">
        <f>AL9*100</f>
        <v>94.461156250000002</v>
      </c>
      <c r="U25">
        <f>AN9*100</f>
        <v>94.378112000000002</v>
      </c>
    </row>
    <row r="26" spans="2:40" x14ac:dyDescent="0.3">
      <c r="B26" t="s">
        <v>52</v>
      </c>
      <c r="C26">
        <f>IFERROR(((C6-D6)/C6)*100, 0)</f>
        <v>0</v>
      </c>
      <c r="D26">
        <f>IFERROR(((E6-F6)/E6)*100, 0)</f>
        <v>9.3525179856115113</v>
      </c>
      <c r="E26">
        <f>IFERROR(((G6-H6)/G6)*100, 0)</f>
        <v>-5.3935860058309038</v>
      </c>
      <c r="F26">
        <f>IFERROR(((I6-J6)/I6)*100, 0)</f>
        <v>19.656380897514371</v>
      </c>
      <c r="G26">
        <f>IFERROR(((K6-L6)/K6)*100, 0)</f>
        <v>11.82524735404122</v>
      </c>
      <c r="H26">
        <f>IFERROR(((M6-N6)/M6)*100, 0)</f>
        <v>0</v>
      </c>
      <c r="I26">
        <f>IFERROR(((O6-P6)/O6)*100, 0)</f>
        <v>0.63412915639142575</v>
      </c>
      <c r="J26">
        <f>IFERROR(((Q6-R6)/Q6)*100, 0)</f>
        <v>-0.18573551263001484</v>
      </c>
      <c r="K26">
        <f>IFERROR(((S6-T6)/S6)*100, 0)</f>
        <v>-9.433962264150944</v>
      </c>
      <c r="L26">
        <f>IFERROR(((U6-V6)/U6)*100, 0)</f>
        <v>13.120372428152013</v>
      </c>
      <c r="M26">
        <f>IFERROR(((W6-X6)/W6)*100, 0)</f>
        <v>-1.6145379121785657</v>
      </c>
      <c r="N26">
        <f>IFERROR(((Y6-Z6)/Y6)*100, 0)</f>
        <v>-2.8484910695955659</v>
      </c>
      <c r="O26">
        <f>IFERROR(((AA6-AB6)/AA6)*100, 0)</f>
        <v>-0.74905396298792182</v>
      </c>
      <c r="P26">
        <f>IFERROR(((AC6-AD6)/AC6)*100, 0)</f>
        <v>-8.3758556316116994</v>
      </c>
      <c r="Q26">
        <f>IFERROR(((AE6-AF6)/AE6)*100, 0)</f>
        <v>-0.51883259049975372</v>
      </c>
      <c r="R26">
        <f>IFERROR(((AG6-AH6)/AG6)*100, 0)</f>
        <v>0</v>
      </c>
      <c r="S26">
        <f>IFERROR(((AI6-AJ6)/AI6)*100, 0)</f>
        <v>28.60868794326241</v>
      </c>
      <c r="T26">
        <f>IFERROR(((AK6-AL6)/AK6)*100, 0)</f>
        <v>11.378499999999999</v>
      </c>
      <c r="U26">
        <f>IFERROR(((AM6-AN6)/AM6)*100, 0)</f>
        <v>10.193482428115017</v>
      </c>
    </row>
    <row r="63" spans="2:40" x14ac:dyDescent="0.3">
      <c r="B63" s="4" t="s">
        <v>53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2:40" x14ac:dyDescent="0.3">
      <c r="B64" t="s">
        <v>27</v>
      </c>
      <c r="C64" s="2" t="s">
        <v>28</v>
      </c>
      <c r="D64" s="2"/>
      <c r="E64" s="2" t="s">
        <v>29</v>
      </c>
      <c r="F64" s="2"/>
      <c r="G64" s="2" t="s">
        <v>28</v>
      </c>
      <c r="H64" s="2"/>
      <c r="I64" s="2" t="s">
        <v>30</v>
      </c>
      <c r="J64" s="2"/>
      <c r="K64" s="2" t="s">
        <v>31</v>
      </c>
      <c r="L64" s="2"/>
      <c r="M64" s="2" t="s">
        <v>32</v>
      </c>
      <c r="N64" s="2"/>
      <c r="O64" s="2" t="s">
        <v>31</v>
      </c>
      <c r="P64" s="2"/>
      <c r="Q64" s="2" t="s">
        <v>33</v>
      </c>
      <c r="R64" s="2"/>
      <c r="S64" s="2" t="s">
        <v>34</v>
      </c>
      <c r="T64" s="2"/>
      <c r="U64" s="2" t="s">
        <v>35</v>
      </c>
      <c r="V64" s="2"/>
      <c r="W64" s="2" t="s">
        <v>36</v>
      </c>
      <c r="X64" s="2"/>
      <c r="Y64" s="2" t="s">
        <v>36</v>
      </c>
      <c r="Z64" s="2"/>
      <c r="AA64" s="2" t="s">
        <v>42</v>
      </c>
      <c r="AB64" s="2"/>
      <c r="AC64" s="2" t="s">
        <v>43</v>
      </c>
      <c r="AD64" s="2"/>
      <c r="AE64" s="2" t="s">
        <v>36</v>
      </c>
      <c r="AF64" s="2"/>
      <c r="AG64" s="2" t="s">
        <v>45</v>
      </c>
      <c r="AH64" s="2"/>
      <c r="AI64" s="2" t="s">
        <v>45</v>
      </c>
      <c r="AJ64" s="2"/>
      <c r="AK64" s="2" t="s">
        <v>45</v>
      </c>
      <c r="AL64" s="2"/>
      <c r="AM64" s="2" t="s">
        <v>45</v>
      </c>
      <c r="AN64" s="2"/>
    </row>
    <row r="65" spans="2:40" x14ac:dyDescent="0.3">
      <c r="B65" t="s">
        <v>26</v>
      </c>
      <c r="C65" s="2" t="s">
        <v>14</v>
      </c>
      <c r="D65" s="2"/>
      <c r="E65" s="2" t="s">
        <v>15</v>
      </c>
      <c r="F65" s="2"/>
      <c r="G65" s="2" t="s">
        <v>16</v>
      </c>
      <c r="H65" s="2"/>
      <c r="I65" s="2" t="s">
        <v>17</v>
      </c>
      <c r="J65" s="2"/>
      <c r="K65" s="2" t="s">
        <v>18</v>
      </c>
      <c r="L65" s="2"/>
      <c r="M65" s="2" t="s">
        <v>19</v>
      </c>
      <c r="N65" s="2"/>
      <c r="O65" s="2" t="s">
        <v>20</v>
      </c>
      <c r="P65" s="2"/>
      <c r="Q65" s="2" t="s">
        <v>21</v>
      </c>
      <c r="R65" s="2"/>
      <c r="S65" s="2" t="s">
        <v>23</v>
      </c>
      <c r="T65" s="2"/>
      <c r="U65" s="2" t="s">
        <v>24</v>
      </c>
      <c r="V65" s="2"/>
      <c r="W65" s="2" t="s">
        <v>37</v>
      </c>
      <c r="X65" s="2"/>
      <c r="Y65" s="2" t="s">
        <v>41</v>
      </c>
      <c r="Z65" s="2"/>
      <c r="AA65" s="2" t="s">
        <v>40</v>
      </c>
      <c r="AB65" s="2"/>
      <c r="AC65" s="2" t="s">
        <v>39</v>
      </c>
      <c r="AD65" s="2"/>
      <c r="AE65" s="2" t="s">
        <v>38</v>
      </c>
      <c r="AF65" s="2"/>
      <c r="AG65" s="2" t="s">
        <v>46</v>
      </c>
      <c r="AH65" s="2"/>
      <c r="AI65" s="2" t="s">
        <v>47</v>
      </c>
      <c r="AJ65" s="2"/>
      <c r="AK65" s="2" t="s">
        <v>48</v>
      </c>
      <c r="AL65" s="2"/>
      <c r="AM65" s="2" t="s">
        <v>49</v>
      </c>
      <c r="AN65" s="2"/>
    </row>
    <row r="66" spans="2:40" x14ac:dyDescent="0.3">
      <c r="B66" t="s">
        <v>25</v>
      </c>
      <c r="C66" t="s">
        <v>1</v>
      </c>
      <c r="D66" t="s">
        <v>13</v>
      </c>
      <c r="E66" t="s">
        <v>1</v>
      </c>
      <c r="F66" t="s">
        <v>13</v>
      </c>
      <c r="G66" t="s">
        <v>1</v>
      </c>
      <c r="H66" t="s">
        <v>13</v>
      </c>
      <c r="I66" t="s">
        <v>1</v>
      </c>
      <c r="J66" t="s">
        <v>13</v>
      </c>
      <c r="K66" t="s">
        <v>1</v>
      </c>
      <c r="L66" t="s">
        <v>13</v>
      </c>
      <c r="M66" t="s">
        <v>1</v>
      </c>
      <c r="N66" t="s">
        <v>13</v>
      </c>
      <c r="O66" t="s">
        <v>1</v>
      </c>
      <c r="P66" t="s">
        <v>13</v>
      </c>
      <c r="Q66" t="s">
        <v>1</v>
      </c>
      <c r="R66" t="s">
        <v>13</v>
      </c>
      <c r="S66" t="s">
        <v>1</v>
      </c>
      <c r="T66" t="s">
        <v>13</v>
      </c>
      <c r="U66" t="s">
        <v>1</v>
      </c>
      <c r="V66" t="s">
        <v>13</v>
      </c>
      <c r="W66" t="s">
        <v>1</v>
      </c>
      <c r="X66" t="s">
        <v>13</v>
      </c>
      <c r="Y66" t="s">
        <v>1</v>
      </c>
      <c r="Z66" t="s">
        <v>13</v>
      </c>
      <c r="AA66" t="s">
        <v>1</v>
      </c>
      <c r="AB66" t="s">
        <v>13</v>
      </c>
      <c r="AC66" t="s">
        <v>1</v>
      </c>
      <c r="AD66" t="s">
        <v>13</v>
      </c>
      <c r="AE66" t="s">
        <v>1</v>
      </c>
      <c r="AF66" t="s">
        <v>13</v>
      </c>
      <c r="AG66" t="s">
        <v>22</v>
      </c>
      <c r="AH66" t="s">
        <v>13</v>
      </c>
      <c r="AI66" t="s">
        <v>22</v>
      </c>
      <c r="AJ66" t="s">
        <v>13</v>
      </c>
      <c r="AK66" t="s">
        <v>22</v>
      </c>
      <c r="AL66" t="s">
        <v>13</v>
      </c>
      <c r="AM66" t="s">
        <v>22</v>
      </c>
      <c r="AN66" t="s">
        <v>13</v>
      </c>
    </row>
    <row r="67" spans="2:40" x14ac:dyDescent="0.3">
      <c r="B67" t="s">
        <v>4</v>
      </c>
      <c r="C67">
        <v>68</v>
      </c>
      <c r="D67">
        <v>68</v>
      </c>
      <c r="E67">
        <v>139</v>
      </c>
      <c r="F67">
        <v>126</v>
      </c>
      <c r="G67">
        <v>686</v>
      </c>
      <c r="H67">
        <v>686</v>
      </c>
      <c r="I67">
        <v>166638</v>
      </c>
      <c r="J67">
        <v>132937</v>
      </c>
      <c r="K67">
        <v>37699</v>
      </c>
      <c r="L67">
        <v>32871</v>
      </c>
      <c r="M67">
        <v>601</v>
      </c>
      <c r="N67">
        <v>601</v>
      </c>
      <c r="O67">
        <v>36901</v>
      </c>
      <c r="P67">
        <v>36652</v>
      </c>
      <c r="Q67">
        <v>2692</v>
      </c>
      <c r="R67">
        <v>2692</v>
      </c>
      <c r="S67">
        <v>6148</v>
      </c>
      <c r="T67">
        <v>6148</v>
      </c>
      <c r="U67">
        <v>85493</v>
      </c>
      <c r="V67">
        <v>73725</v>
      </c>
      <c r="W67">
        <v>42427</v>
      </c>
      <c r="X67">
        <v>42427</v>
      </c>
      <c r="Y67">
        <v>19484</v>
      </c>
      <c r="Z67">
        <v>19484</v>
      </c>
      <c r="AA67">
        <v>38582</v>
      </c>
      <c r="AB67">
        <v>38582</v>
      </c>
      <c r="AC67">
        <v>8035</v>
      </c>
      <c r="AD67">
        <v>8035</v>
      </c>
      <c r="AE67">
        <v>1520529</v>
      </c>
      <c r="AF67">
        <v>1520529</v>
      </c>
      <c r="AG67">
        <v>125</v>
      </c>
      <c r="AH67">
        <v>125</v>
      </c>
      <c r="AI67">
        <v>564000</v>
      </c>
      <c r="AJ67">
        <v>336631</v>
      </c>
      <c r="AK67">
        <v>1000000</v>
      </c>
      <c r="AL67">
        <v>809302</v>
      </c>
      <c r="AM67">
        <v>1565000</v>
      </c>
      <c r="AN67">
        <v>1406099</v>
      </c>
    </row>
    <row r="68" spans="2:40" x14ac:dyDescent="0.3">
      <c r="B68" t="s">
        <v>2</v>
      </c>
      <c r="C68">
        <v>22002</v>
      </c>
      <c r="D68">
        <v>22002</v>
      </c>
      <c r="E68">
        <v>83744</v>
      </c>
      <c r="F68">
        <v>83757</v>
      </c>
      <c r="G68">
        <v>427964</v>
      </c>
      <c r="H68">
        <v>427964</v>
      </c>
      <c r="I68">
        <v>2296332</v>
      </c>
      <c r="J68">
        <v>2330033</v>
      </c>
      <c r="K68">
        <v>58954</v>
      </c>
      <c r="L68">
        <v>63782</v>
      </c>
      <c r="M68">
        <v>84663</v>
      </c>
      <c r="N68">
        <v>84663</v>
      </c>
      <c r="O68">
        <v>175635</v>
      </c>
      <c r="P68">
        <v>175884</v>
      </c>
      <c r="Q68">
        <v>761322</v>
      </c>
      <c r="R68">
        <v>761322</v>
      </c>
      <c r="S68">
        <v>4338617</v>
      </c>
      <c r="T68">
        <v>4338617</v>
      </c>
      <c r="U68">
        <v>457667</v>
      </c>
      <c r="V68">
        <v>469435</v>
      </c>
      <c r="W68">
        <v>61262</v>
      </c>
      <c r="X68">
        <v>61262</v>
      </c>
      <c r="Y68">
        <v>20510</v>
      </c>
      <c r="Z68">
        <v>20510</v>
      </c>
      <c r="AA68">
        <v>13389</v>
      </c>
      <c r="AB68">
        <v>13389</v>
      </c>
      <c r="AC68">
        <v>18432</v>
      </c>
      <c r="AD68">
        <v>18432</v>
      </c>
      <c r="AE68">
        <v>1679911</v>
      </c>
      <c r="AF68">
        <v>1679911</v>
      </c>
      <c r="AG68">
        <v>3999875</v>
      </c>
      <c r="AH68">
        <v>3999875</v>
      </c>
      <c r="AI68">
        <v>8436000</v>
      </c>
      <c r="AJ68">
        <v>8663369</v>
      </c>
      <c r="AK68">
        <v>15000000</v>
      </c>
      <c r="AL68">
        <v>15190698</v>
      </c>
      <c r="AM68">
        <v>23435000</v>
      </c>
      <c r="AN68">
        <v>23593901</v>
      </c>
    </row>
    <row r="69" spans="2:40" x14ac:dyDescent="0.3">
      <c r="B69" t="s">
        <v>3</v>
      </c>
      <c r="C69">
        <f t="shared" ref="C69:AN69" si="14">C67+C68</f>
        <v>22070</v>
      </c>
      <c r="D69">
        <f t="shared" si="14"/>
        <v>22070</v>
      </c>
      <c r="E69">
        <f t="shared" si="14"/>
        <v>83883</v>
      </c>
      <c r="F69">
        <f t="shared" si="14"/>
        <v>83883</v>
      </c>
      <c r="G69">
        <f t="shared" si="14"/>
        <v>428650</v>
      </c>
      <c r="H69">
        <f t="shared" si="14"/>
        <v>428650</v>
      </c>
      <c r="I69">
        <f t="shared" si="14"/>
        <v>2462970</v>
      </c>
      <c r="J69">
        <f t="shared" si="14"/>
        <v>2462970</v>
      </c>
      <c r="K69">
        <f t="shared" si="14"/>
        <v>96653</v>
      </c>
      <c r="L69">
        <f t="shared" si="14"/>
        <v>96653</v>
      </c>
      <c r="M69">
        <f t="shared" si="14"/>
        <v>85264</v>
      </c>
      <c r="N69">
        <f t="shared" si="14"/>
        <v>85264</v>
      </c>
      <c r="O69">
        <f t="shared" si="14"/>
        <v>212536</v>
      </c>
      <c r="P69">
        <f t="shared" si="14"/>
        <v>212536</v>
      </c>
      <c r="Q69">
        <f t="shared" si="14"/>
        <v>764014</v>
      </c>
      <c r="R69">
        <f t="shared" si="14"/>
        <v>764014</v>
      </c>
      <c r="S69">
        <f t="shared" si="14"/>
        <v>4344765</v>
      </c>
      <c r="T69">
        <f t="shared" si="14"/>
        <v>4344765</v>
      </c>
      <c r="U69">
        <f t="shared" si="14"/>
        <v>543160</v>
      </c>
      <c r="V69">
        <f t="shared" si="14"/>
        <v>543160</v>
      </c>
      <c r="W69">
        <f t="shared" si="14"/>
        <v>103689</v>
      </c>
      <c r="X69">
        <f t="shared" si="14"/>
        <v>103689</v>
      </c>
      <c r="Y69">
        <f t="shared" si="14"/>
        <v>39994</v>
      </c>
      <c r="Z69">
        <f t="shared" si="14"/>
        <v>39994</v>
      </c>
      <c r="AA69">
        <f t="shared" si="14"/>
        <v>51971</v>
      </c>
      <c r="AB69">
        <f t="shared" si="14"/>
        <v>51971</v>
      </c>
      <c r="AC69">
        <f t="shared" si="14"/>
        <v>26467</v>
      </c>
      <c r="AD69">
        <f t="shared" si="14"/>
        <v>26467</v>
      </c>
      <c r="AE69">
        <f t="shared" si="14"/>
        <v>3200440</v>
      </c>
      <c r="AF69">
        <f t="shared" si="14"/>
        <v>3200440</v>
      </c>
      <c r="AG69">
        <f t="shared" si="14"/>
        <v>4000000</v>
      </c>
      <c r="AH69">
        <f t="shared" si="14"/>
        <v>4000000</v>
      </c>
      <c r="AI69">
        <f t="shared" si="14"/>
        <v>9000000</v>
      </c>
      <c r="AJ69">
        <f t="shared" si="14"/>
        <v>9000000</v>
      </c>
      <c r="AK69">
        <f t="shared" si="14"/>
        <v>16000000</v>
      </c>
      <c r="AL69">
        <f t="shared" si="14"/>
        <v>16000000</v>
      </c>
      <c r="AM69">
        <f t="shared" si="14"/>
        <v>25000000</v>
      </c>
      <c r="AN69">
        <f t="shared" si="14"/>
        <v>25000000</v>
      </c>
    </row>
    <row r="70" spans="2:40" x14ac:dyDescent="0.3">
      <c r="B70" t="s">
        <v>10</v>
      </c>
      <c r="C70">
        <f t="shared" ref="C70:AN70" si="15">IFERROR(C68/C69, 0)</f>
        <v>0.99691889442682369</v>
      </c>
      <c r="D70">
        <f t="shared" si="15"/>
        <v>0.99691889442682369</v>
      </c>
      <c r="E70">
        <f t="shared" si="15"/>
        <v>0.99834293003349905</v>
      </c>
      <c r="F70">
        <f t="shared" si="15"/>
        <v>0.99849790780015024</v>
      </c>
      <c r="G70">
        <f t="shared" si="15"/>
        <v>0.99839962673509852</v>
      </c>
      <c r="H70">
        <f t="shared" si="15"/>
        <v>0.99839962673509852</v>
      </c>
      <c r="I70">
        <f t="shared" si="15"/>
        <v>0.93234265947210071</v>
      </c>
      <c r="J70">
        <f t="shared" si="15"/>
        <v>0.9460257331595594</v>
      </c>
      <c r="K70">
        <f t="shared" si="15"/>
        <v>0.60995520056283814</v>
      </c>
      <c r="L70">
        <f t="shared" si="15"/>
        <v>0.6599070903127684</v>
      </c>
      <c r="M70">
        <f t="shared" si="15"/>
        <v>0.99295130418465005</v>
      </c>
      <c r="N70">
        <f t="shared" si="15"/>
        <v>0.99295130418465005</v>
      </c>
      <c r="O70">
        <f t="shared" si="15"/>
        <v>0.82637764896299926</v>
      </c>
      <c r="P70">
        <f t="shared" si="15"/>
        <v>0.82754921519177926</v>
      </c>
      <c r="Q70">
        <f t="shared" si="15"/>
        <v>0.99647650435724999</v>
      </c>
      <c r="R70">
        <f t="shared" si="15"/>
        <v>0.99647650435724999</v>
      </c>
      <c r="S70">
        <f t="shared" si="15"/>
        <v>0.99858496374372374</v>
      </c>
      <c r="T70">
        <f t="shared" si="15"/>
        <v>0.99858496374372374</v>
      </c>
      <c r="U70">
        <f t="shared" si="15"/>
        <v>0.84260070697400402</v>
      </c>
      <c r="V70">
        <f t="shared" si="15"/>
        <v>0.8642665144708741</v>
      </c>
      <c r="W70">
        <f t="shared" si="15"/>
        <v>0.59082448475730309</v>
      </c>
      <c r="X70">
        <f t="shared" si="15"/>
        <v>0.59082448475730309</v>
      </c>
      <c r="Y70">
        <f t="shared" si="15"/>
        <v>0.51282692403860575</v>
      </c>
      <c r="Z70">
        <f t="shared" si="15"/>
        <v>0.51282692403860575</v>
      </c>
      <c r="AA70">
        <f t="shared" si="15"/>
        <v>0.25762444440168558</v>
      </c>
      <c r="AB70">
        <f t="shared" si="15"/>
        <v>0.25762444440168558</v>
      </c>
      <c r="AC70">
        <f t="shared" si="15"/>
        <v>0.69641440284127409</v>
      </c>
      <c r="AD70">
        <f t="shared" si="15"/>
        <v>0.69641440284127409</v>
      </c>
      <c r="AE70">
        <f t="shared" si="15"/>
        <v>0.52490001374810968</v>
      </c>
      <c r="AF70">
        <f t="shared" si="15"/>
        <v>0.52490001374810968</v>
      </c>
      <c r="AG70">
        <f t="shared" si="15"/>
        <v>0.99996874999999996</v>
      </c>
      <c r="AH70">
        <f t="shared" si="15"/>
        <v>0.99996874999999996</v>
      </c>
      <c r="AI70">
        <f t="shared" si="15"/>
        <v>0.93733333333333335</v>
      </c>
      <c r="AJ70">
        <f t="shared" si="15"/>
        <v>0.96259655555555557</v>
      </c>
      <c r="AK70">
        <f t="shared" si="15"/>
        <v>0.9375</v>
      </c>
      <c r="AL70">
        <f t="shared" si="15"/>
        <v>0.94941862499999996</v>
      </c>
      <c r="AM70">
        <f t="shared" si="15"/>
        <v>0.93740000000000001</v>
      </c>
      <c r="AN70">
        <f t="shared" si="15"/>
        <v>0.94375604000000002</v>
      </c>
    </row>
    <row r="71" spans="2:40" x14ac:dyDescent="0.3">
      <c r="B71" t="s">
        <v>11</v>
      </c>
      <c r="C71">
        <f t="shared" ref="C71:AN71" si="16">IFERROR(C67/C69, 0)</f>
        <v>3.0811055731762575E-3</v>
      </c>
      <c r="D71">
        <f t="shared" si="16"/>
        <v>3.0811055731762575E-3</v>
      </c>
      <c r="E71">
        <f t="shared" si="16"/>
        <v>1.6570699665009597E-3</v>
      </c>
      <c r="F71">
        <f t="shared" si="16"/>
        <v>1.5020921998497908E-3</v>
      </c>
      <c r="G71">
        <f t="shared" si="16"/>
        <v>1.6003732649014348E-3</v>
      </c>
      <c r="H71">
        <f t="shared" si="16"/>
        <v>1.6003732649014348E-3</v>
      </c>
      <c r="I71">
        <f t="shared" si="16"/>
        <v>6.7657340527899248E-2</v>
      </c>
      <c r="J71">
        <f t="shared" si="16"/>
        <v>5.3974266840440606E-2</v>
      </c>
      <c r="K71">
        <f t="shared" si="16"/>
        <v>0.3900447994371618</v>
      </c>
      <c r="L71">
        <f t="shared" si="16"/>
        <v>0.34009290968723166</v>
      </c>
      <c r="M71">
        <f t="shared" si="16"/>
        <v>7.0486958153499722E-3</v>
      </c>
      <c r="N71">
        <f t="shared" si="16"/>
        <v>7.0486958153499722E-3</v>
      </c>
      <c r="O71">
        <f t="shared" si="16"/>
        <v>0.1736223510370008</v>
      </c>
      <c r="P71">
        <f t="shared" si="16"/>
        <v>0.17245078480822074</v>
      </c>
      <c r="Q71">
        <f t="shared" si="16"/>
        <v>3.5234956427500018E-3</v>
      </c>
      <c r="R71">
        <f t="shared" si="16"/>
        <v>3.5234956427500018E-3</v>
      </c>
      <c r="S71">
        <f t="shared" si="16"/>
        <v>1.4150362562762313E-3</v>
      </c>
      <c r="T71">
        <f t="shared" si="16"/>
        <v>1.4150362562762313E-3</v>
      </c>
      <c r="U71">
        <f t="shared" si="16"/>
        <v>0.15739929302599603</v>
      </c>
      <c r="V71">
        <f t="shared" si="16"/>
        <v>0.13573348552912587</v>
      </c>
      <c r="W71">
        <f t="shared" si="16"/>
        <v>0.40917551524269691</v>
      </c>
      <c r="X71">
        <f t="shared" si="16"/>
        <v>0.40917551524269691</v>
      </c>
      <c r="Y71">
        <f t="shared" si="16"/>
        <v>0.4871730759613942</v>
      </c>
      <c r="Z71">
        <f t="shared" si="16"/>
        <v>0.4871730759613942</v>
      </c>
      <c r="AA71">
        <f t="shared" si="16"/>
        <v>0.74237555559831447</v>
      </c>
      <c r="AB71">
        <f t="shared" si="16"/>
        <v>0.74237555559831447</v>
      </c>
      <c r="AC71">
        <f t="shared" si="16"/>
        <v>0.30358559715872596</v>
      </c>
      <c r="AD71">
        <f t="shared" si="16"/>
        <v>0.30358559715872596</v>
      </c>
      <c r="AE71">
        <f t="shared" si="16"/>
        <v>0.47509998625189037</v>
      </c>
      <c r="AF71">
        <f t="shared" si="16"/>
        <v>0.47509998625189037</v>
      </c>
      <c r="AG71">
        <f t="shared" si="16"/>
        <v>3.1250000000000001E-5</v>
      </c>
      <c r="AH71">
        <f t="shared" si="16"/>
        <v>3.1250000000000001E-5</v>
      </c>
      <c r="AI71">
        <f t="shared" si="16"/>
        <v>6.2666666666666662E-2</v>
      </c>
      <c r="AJ71">
        <f t="shared" si="16"/>
        <v>3.7403444444444447E-2</v>
      </c>
      <c r="AK71">
        <f t="shared" si="16"/>
        <v>6.25E-2</v>
      </c>
      <c r="AL71">
        <f t="shared" si="16"/>
        <v>5.0581374999999998E-2</v>
      </c>
      <c r="AM71">
        <f t="shared" si="16"/>
        <v>6.2600000000000003E-2</v>
      </c>
      <c r="AN71">
        <f t="shared" si="16"/>
        <v>5.6243960000000003E-2</v>
      </c>
    </row>
    <row r="72" spans="2:40" x14ac:dyDescent="0.3">
      <c r="B72" t="s">
        <v>12</v>
      </c>
      <c r="C72">
        <v>128</v>
      </c>
      <c r="D72">
        <v>128</v>
      </c>
      <c r="E72">
        <v>128</v>
      </c>
      <c r="F72">
        <v>128</v>
      </c>
      <c r="G72">
        <v>128</v>
      </c>
      <c r="H72">
        <v>128</v>
      </c>
      <c r="I72">
        <v>128</v>
      </c>
      <c r="J72">
        <v>128</v>
      </c>
      <c r="K72">
        <v>128</v>
      </c>
      <c r="L72">
        <v>128</v>
      </c>
      <c r="M72">
        <v>128</v>
      </c>
      <c r="N72">
        <v>128</v>
      </c>
      <c r="O72">
        <v>128</v>
      </c>
      <c r="P72">
        <v>128</v>
      </c>
      <c r="Q72">
        <v>128</v>
      </c>
      <c r="R72">
        <v>128</v>
      </c>
      <c r="S72">
        <v>128</v>
      </c>
      <c r="T72">
        <v>128</v>
      </c>
      <c r="U72">
        <v>128</v>
      </c>
      <c r="V72">
        <v>128</v>
      </c>
      <c r="W72">
        <v>128</v>
      </c>
      <c r="X72">
        <v>128</v>
      </c>
      <c r="Y72">
        <v>128</v>
      </c>
      <c r="Z72">
        <v>128</v>
      </c>
      <c r="AA72">
        <v>128</v>
      </c>
      <c r="AB72">
        <v>128</v>
      </c>
      <c r="AC72">
        <v>128</v>
      </c>
      <c r="AD72">
        <v>128</v>
      </c>
      <c r="AE72">
        <v>128</v>
      </c>
      <c r="AF72">
        <v>128</v>
      </c>
      <c r="AG72">
        <v>128</v>
      </c>
      <c r="AH72">
        <v>128</v>
      </c>
      <c r="AI72">
        <v>128</v>
      </c>
      <c r="AJ72">
        <v>128</v>
      </c>
      <c r="AK72">
        <v>128</v>
      </c>
      <c r="AL72">
        <v>128</v>
      </c>
      <c r="AM72">
        <v>128</v>
      </c>
      <c r="AN72">
        <v>128</v>
      </c>
    </row>
    <row r="73" spans="2:40" x14ac:dyDescent="0.3">
      <c r="B73" t="s">
        <v>9</v>
      </c>
      <c r="C73">
        <v>68</v>
      </c>
      <c r="D73">
        <v>68</v>
      </c>
      <c r="E73">
        <v>126</v>
      </c>
      <c r="F73">
        <v>126</v>
      </c>
      <c r="G73">
        <v>686</v>
      </c>
      <c r="H73">
        <v>686</v>
      </c>
      <c r="I73">
        <v>361</v>
      </c>
      <c r="J73">
        <v>361</v>
      </c>
      <c r="K73">
        <v>1346</v>
      </c>
      <c r="L73">
        <v>1346</v>
      </c>
      <c r="M73">
        <v>601</v>
      </c>
      <c r="N73">
        <v>601</v>
      </c>
      <c r="O73">
        <v>2294</v>
      </c>
      <c r="P73">
        <v>2294</v>
      </c>
      <c r="Q73">
        <v>2197</v>
      </c>
      <c r="R73">
        <v>2197</v>
      </c>
      <c r="S73">
        <v>2277</v>
      </c>
      <c r="T73">
        <v>2277</v>
      </c>
      <c r="U73">
        <v>197</v>
      </c>
      <c r="V73">
        <v>197</v>
      </c>
      <c r="W73">
        <v>506</v>
      </c>
      <c r="X73">
        <v>506</v>
      </c>
      <c r="Y73">
        <v>680</v>
      </c>
      <c r="Z73">
        <v>680</v>
      </c>
      <c r="AA73">
        <v>618</v>
      </c>
      <c r="AB73">
        <v>618</v>
      </c>
      <c r="AC73">
        <v>478</v>
      </c>
      <c r="AD73">
        <v>478</v>
      </c>
      <c r="AE73" t="s">
        <v>44</v>
      </c>
      <c r="AF73" t="s">
        <v>44</v>
      </c>
      <c r="AG73">
        <v>125</v>
      </c>
      <c r="AH73">
        <v>125</v>
      </c>
      <c r="AI73">
        <v>188</v>
      </c>
      <c r="AJ73">
        <v>188</v>
      </c>
      <c r="AK73">
        <v>250</v>
      </c>
      <c r="AL73">
        <v>250</v>
      </c>
      <c r="AM73">
        <v>313</v>
      </c>
      <c r="AN73">
        <v>313</v>
      </c>
    </row>
    <row r="74" spans="2:40" x14ac:dyDescent="0.3">
      <c r="B74" t="s">
        <v>8</v>
      </c>
      <c r="C74">
        <f t="shared" ref="C74:AN74" si="17">IFERROR(C73/C67, 0)</f>
        <v>1</v>
      </c>
      <c r="D74">
        <f t="shared" si="17"/>
        <v>1</v>
      </c>
      <c r="E74">
        <f t="shared" si="17"/>
        <v>0.90647482014388492</v>
      </c>
      <c r="F74">
        <f t="shared" si="17"/>
        <v>1</v>
      </c>
      <c r="G74">
        <f t="shared" si="17"/>
        <v>1</v>
      </c>
      <c r="H74">
        <f t="shared" si="17"/>
        <v>1</v>
      </c>
      <c r="I74">
        <f t="shared" si="17"/>
        <v>2.1663726160899674E-3</v>
      </c>
      <c r="J74">
        <f t="shared" si="17"/>
        <v>2.7155720378826062E-3</v>
      </c>
      <c r="K74">
        <f t="shared" si="17"/>
        <v>3.5703864824000633E-2</v>
      </c>
      <c r="L74">
        <f t="shared" si="17"/>
        <v>4.0947948039305161E-2</v>
      </c>
      <c r="M74">
        <f t="shared" si="17"/>
        <v>1</v>
      </c>
      <c r="N74">
        <f t="shared" si="17"/>
        <v>1</v>
      </c>
      <c r="O74">
        <f t="shared" si="17"/>
        <v>6.2166336955638057E-2</v>
      </c>
      <c r="P74">
        <f t="shared" si="17"/>
        <v>6.2588671832369311E-2</v>
      </c>
      <c r="Q74">
        <f t="shared" si="17"/>
        <v>0.81612184249628528</v>
      </c>
      <c r="R74">
        <f t="shared" si="17"/>
        <v>0.81612184249628528</v>
      </c>
      <c r="S74">
        <f t="shared" si="17"/>
        <v>0.37036434612882241</v>
      </c>
      <c r="T74">
        <f t="shared" si="17"/>
        <v>0.37036434612882241</v>
      </c>
      <c r="U74">
        <f t="shared" si="17"/>
        <v>2.3042822219362987E-3</v>
      </c>
      <c r="V74">
        <f t="shared" si="17"/>
        <v>2.6720922346558157E-3</v>
      </c>
      <c r="W74">
        <f t="shared" si="17"/>
        <v>1.1926367643246047E-2</v>
      </c>
      <c r="X74">
        <f t="shared" si="17"/>
        <v>1.1926367643246047E-2</v>
      </c>
      <c r="Y74">
        <f t="shared" si="17"/>
        <v>3.4900431122972697E-2</v>
      </c>
      <c r="Z74">
        <f t="shared" si="17"/>
        <v>3.4900431122972697E-2</v>
      </c>
      <c r="AA74">
        <f t="shared" si="17"/>
        <v>1.6017832149707117E-2</v>
      </c>
      <c r="AB74">
        <f t="shared" si="17"/>
        <v>1.6017832149707117E-2</v>
      </c>
      <c r="AC74">
        <f t="shared" si="17"/>
        <v>5.9489732420659615E-2</v>
      </c>
      <c r="AD74">
        <f t="shared" si="17"/>
        <v>5.9489732420659615E-2</v>
      </c>
      <c r="AE74">
        <f t="shared" si="17"/>
        <v>0</v>
      </c>
      <c r="AF74">
        <f t="shared" si="17"/>
        <v>0</v>
      </c>
      <c r="AG74">
        <f t="shared" si="17"/>
        <v>1</v>
      </c>
      <c r="AH74">
        <f t="shared" si="17"/>
        <v>1</v>
      </c>
      <c r="AI74">
        <f t="shared" si="17"/>
        <v>3.3333333333333332E-4</v>
      </c>
      <c r="AJ74">
        <f t="shared" si="17"/>
        <v>5.5847500675814169E-4</v>
      </c>
      <c r="AK74">
        <f t="shared" si="17"/>
        <v>2.5000000000000001E-4</v>
      </c>
      <c r="AL74">
        <f t="shared" si="17"/>
        <v>3.0890817025041331E-4</v>
      </c>
      <c r="AM74">
        <f t="shared" si="17"/>
        <v>2.0000000000000001E-4</v>
      </c>
      <c r="AN74">
        <f t="shared" si="17"/>
        <v>2.2260168025153279E-4</v>
      </c>
    </row>
    <row r="75" spans="2:40" x14ac:dyDescent="0.3">
      <c r="B75" t="s">
        <v>5</v>
      </c>
      <c r="C75">
        <v>1086</v>
      </c>
      <c r="D75">
        <v>1086</v>
      </c>
      <c r="E75">
        <v>2003</v>
      </c>
      <c r="F75">
        <v>2003</v>
      </c>
      <c r="G75">
        <v>10974</v>
      </c>
      <c r="H75">
        <v>10974</v>
      </c>
      <c r="I75">
        <v>4562</v>
      </c>
      <c r="J75">
        <v>4562</v>
      </c>
      <c r="K75">
        <v>9278</v>
      </c>
      <c r="L75">
        <v>9278</v>
      </c>
      <c r="M75">
        <v>9604</v>
      </c>
      <c r="N75">
        <v>9604</v>
      </c>
      <c r="O75">
        <v>71</v>
      </c>
      <c r="P75">
        <v>71</v>
      </c>
      <c r="Q75">
        <v>35152</v>
      </c>
      <c r="R75">
        <v>35152</v>
      </c>
      <c r="S75">
        <v>36417</v>
      </c>
      <c r="T75">
        <v>36417</v>
      </c>
      <c r="U75">
        <v>3140</v>
      </c>
      <c r="V75">
        <v>3140</v>
      </c>
      <c r="W75">
        <v>8297</v>
      </c>
      <c r="X75">
        <v>8297</v>
      </c>
      <c r="Y75">
        <v>10879</v>
      </c>
      <c r="Z75">
        <v>10879</v>
      </c>
      <c r="AA75">
        <v>9877</v>
      </c>
      <c r="AB75">
        <v>9877</v>
      </c>
      <c r="AC75">
        <v>7716</v>
      </c>
      <c r="AD75">
        <v>7716</v>
      </c>
      <c r="AE75">
        <v>400727</v>
      </c>
      <c r="AF75">
        <v>400727</v>
      </c>
      <c r="AG75">
        <v>2000</v>
      </c>
      <c r="AH75">
        <v>2000</v>
      </c>
      <c r="AI75">
        <v>3000</v>
      </c>
      <c r="AJ75">
        <v>3000</v>
      </c>
      <c r="AK75">
        <v>4000</v>
      </c>
      <c r="AL75">
        <v>4000</v>
      </c>
      <c r="AM75">
        <v>5000</v>
      </c>
      <c r="AN75">
        <v>5000</v>
      </c>
    </row>
    <row r="76" spans="2:40" x14ac:dyDescent="0.3">
      <c r="B76" t="s">
        <v>6</v>
      </c>
      <c r="C76">
        <v>1086</v>
      </c>
      <c r="D76">
        <v>1086</v>
      </c>
      <c r="E76">
        <v>2003</v>
      </c>
      <c r="F76">
        <v>2003</v>
      </c>
      <c r="G76">
        <v>10974</v>
      </c>
      <c r="H76">
        <v>10974</v>
      </c>
      <c r="I76">
        <v>5761</v>
      </c>
      <c r="J76">
        <v>5761</v>
      </c>
      <c r="K76">
        <v>21534</v>
      </c>
      <c r="L76">
        <v>21534</v>
      </c>
      <c r="M76">
        <v>9604</v>
      </c>
      <c r="N76">
        <v>9604</v>
      </c>
      <c r="O76">
        <v>36699</v>
      </c>
      <c r="P76">
        <v>36699</v>
      </c>
      <c r="Q76">
        <v>35152</v>
      </c>
      <c r="R76">
        <v>35152</v>
      </c>
      <c r="S76">
        <v>36417</v>
      </c>
      <c r="T76">
        <v>36417</v>
      </c>
      <c r="U76">
        <v>3140</v>
      </c>
      <c r="V76">
        <v>3140</v>
      </c>
      <c r="W76">
        <v>8297</v>
      </c>
      <c r="X76">
        <v>8297</v>
      </c>
      <c r="Y76">
        <v>10879</v>
      </c>
      <c r="Z76">
        <v>10879</v>
      </c>
      <c r="AA76">
        <v>9877</v>
      </c>
      <c r="AB76">
        <v>9877</v>
      </c>
      <c r="AC76">
        <v>7716</v>
      </c>
      <c r="AD76">
        <v>7716</v>
      </c>
      <c r="AE76">
        <v>400727</v>
      </c>
      <c r="AF76">
        <v>400727</v>
      </c>
      <c r="AG76">
        <v>2000</v>
      </c>
      <c r="AH76">
        <v>2000</v>
      </c>
      <c r="AI76">
        <v>3000</v>
      </c>
      <c r="AJ76">
        <v>3000</v>
      </c>
      <c r="AK76">
        <v>4000</v>
      </c>
      <c r="AL76">
        <v>4000</v>
      </c>
      <c r="AM76">
        <v>5000</v>
      </c>
      <c r="AN76">
        <v>5000</v>
      </c>
    </row>
    <row r="77" spans="2:40" x14ac:dyDescent="0.3">
      <c r="B77" t="s">
        <v>7</v>
      </c>
      <c r="C77">
        <v>1.8712968332943301E-2</v>
      </c>
      <c r="D77">
        <v>1.8712968332943301E-2</v>
      </c>
      <c r="E77">
        <v>2.09079790199872E-2</v>
      </c>
      <c r="F77">
        <v>2.09079790199872E-2</v>
      </c>
      <c r="G77">
        <v>3.55936820230424E-3</v>
      </c>
      <c r="H77">
        <v>3.55936820230424E-3</v>
      </c>
      <c r="I77">
        <v>9.3714321632839104E-2</v>
      </c>
      <c r="J77">
        <v>9.3714321632839104E-2</v>
      </c>
      <c r="K77">
        <v>4.8376702439189201E-4</v>
      </c>
      <c r="L77">
        <v>4.8376702439189201E-4</v>
      </c>
      <c r="M77">
        <v>9.2440311469554599E-4</v>
      </c>
      <c r="N77">
        <v>9.2440311469554599E-4</v>
      </c>
      <c r="O77">
        <v>8.1568020619973106E-2</v>
      </c>
      <c r="P77">
        <v>8.1568020619973106E-2</v>
      </c>
      <c r="Q77">
        <v>6.1830283475066002E-4</v>
      </c>
      <c r="R77">
        <v>6.1830283475066002E-4</v>
      </c>
      <c r="S77">
        <v>3.27610610455435E-3</v>
      </c>
      <c r="T77">
        <v>3.27610610455435E-3</v>
      </c>
      <c r="U77">
        <v>5.5089455961702297E-2</v>
      </c>
      <c r="V77">
        <v>5.5089455961702297E-2</v>
      </c>
      <c r="W77">
        <v>1.50622726900785E-3</v>
      </c>
      <c r="X77">
        <v>1.50622726900785E-3</v>
      </c>
      <c r="Y77">
        <v>3.3792232823938402E-4</v>
      </c>
      <c r="Z77">
        <v>3.3792232823938402E-4</v>
      </c>
      <c r="AA77">
        <v>5.3273467559045498E-4</v>
      </c>
      <c r="AB77">
        <v>5.3273467559045498E-4</v>
      </c>
      <c r="AC77">
        <v>4.4454965693740002E-4</v>
      </c>
      <c r="AD77">
        <v>4.4454965693740002E-4</v>
      </c>
      <c r="AE77" s="1">
        <v>1.99302377500994E-5</v>
      </c>
      <c r="AF77" s="1">
        <v>1.99302377500994E-5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2:40" x14ac:dyDescent="0.3">
      <c r="B78" t="s">
        <v>0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4</v>
      </c>
      <c r="AN78">
        <v>4</v>
      </c>
    </row>
    <row r="83" spans="2:21" x14ac:dyDescent="0.3">
      <c r="B83" t="s">
        <v>27</v>
      </c>
      <c r="C83" t="s">
        <v>28</v>
      </c>
      <c r="D83" t="s">
        <v>29</v>
      </c>
      <c r="E83" t="s">
        <v>28</v>
      </c>
      <c r="F83" t="s">
        <v>30</v>
      </c>
      <c r="G83" t="s">
        <v>31</v>
      </c>
      <c r="H83" t="s">
        <v>32</v>
      </c>
      <c r="I83" t="s">
        <v>31</v>
      </c>
      <c r="J83" t="s">
        <v>33</v>
      </c>
      <c r="K83" t="s">
        <v>34</v>
      </c>
      <c r="L83" t="s">
        <v>35</v>
      </c>
      <c r="M83" t="s">
        <v>36</v>
      </c>
      <c r="N83" t="s">
        <v>36</v>
      </c>
      <c r="O83" t="s">
        <v>42</v>
      </c>
      <c r="P83" t="s">
        <v>43</v>
      </c>
      <c r="Q83" t="s">
        <v>36</v>
      </c>
      <c r="R83" t="s">
        <v>45</v>
      </c>
      <c r="S83" t="s">
        <v>45</v>
      </c>
      <c r="T83" t="s">
        <v>45</v>
      </c>
      <c r="U83" t="s">
        <v>45</v>
      </c>
    </row>
    <row r="84" spans="2:21" x14ac:dyDescent="0.3">
      <c r="B84" t="s">
        <v>26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20</v>
      </c>
      <c r="J84" t="s">
        <v>21</v>
      </c>
      <c r="K84" t="s">
        <v>23</v>
      </c>
      <c r="L84" t="s">
        <v>24</v>
      </c>
      <c r="M84" t="s">
        <v>37</v>
      </c>
      <c r="N84" t="s">
        <v>41</v>
      </c>
      <c r="O84" t="s">
        <v>40</v>
      </c>
      <c r="P84" t="s">
        <v>39</v>
      </c>
      <c r="Q84" t="s">
        <v>38</v>
      </c>
      <c r="R84" t="s">
        <v>46</v>
      </c>
      <c r="S84" t="s">
        <v>47</v>
      </c>
      <c r="T84" t="s">
        <v>48</v>
      </c>
      <c r="U84" t="s">
        <v>49</v>
      </c>
    </row>
    <row r="85" spans="2:21" x14ac:dyDescent="0.3">
      <c r="B85" t="s">
        <v>50</v>
      </c>
      <c r="C85">
        <f>C70*100</f>
        <v>99.691889442682367</v>
      </c>
      <c r="D85">
        <f>E70*100</f>
        <v>99.834293003349899</v>
      </c>
      <c r="E85">
        <f>G70*100</f>
        <v>99.839962673509859</v>
      </c>
      <c r="F85">
        <f>I70*100</f>
        <v>93.234265947210076</v>
      </c>
      <c r="G85">
        <f>K70*100</f>
        <v>60.995520056283816</v>
      </c>
      <c r="H85">
        <f>M70*100</f>
        <v>99.295130418465007</v>
      </c>
      <c r="I85">
        <f>O70*100</f>
        <v>82.637764896299927</v>
      </c>
      <c r="J85">
        <f>Q70*100</f>
        <v>99.647650435724998</v>
      </c>
      <c r="K85">
        <f>S70*100</f>
        <v>99.858496374372379</v>
      </c>
      <c r="L85">
        <f>U70*100</f>
        <v>84.260070697400408</v>
      </c>
      <c r="M85">
        <f>W70*100</f>
        <v>59.08244847573031</v>
      </c>
      <c r="N85">
        <f>Y70*100</f>
        <v>51.282692403860572</v>
      </c>
      <c r="O85">
        <f>AA70*100</f>
        <v>25.762444440168558</v>
      </c>
      <c r="P85">
        <f>AC70*100</f>
        <v>69.641440284127412</v>
      </c>
      <c r="Q85">
        <f>AE70*100</f>
        <v>52.490001374810966</v>
      </c>
      <c r="R85">
        <f>AG70*100</f>
        <v>99.996875000000003</v>
      </c>
      <c r="S85">
        <f>AI70*100</f>
        <v>93.733333333333334</v>
      </c>
      <c r="T85">
        <f>AK70*100</f>
        <v>93.75</v>
      </c>
      <c r="U85">
        <f>AM70*100</f>
        <v>93.74</v>
      </c>
    </row>
    <row r="86" spans="2:21" x14ac:dyDescent="0.3">
      <c r="B86" t="s">
        <v>51</v>
      </c>
      <c r="C86">
        <f>D70*100</f>
        <v>99.691889442682367</v>
      </c>
      <c r="D86">
        <f>F70*100</f>
        <v>99.849790780015027</v>
      </c>
      <c r="E86">
        <f>H70*100</f>
        <v>99.839962673509859</v>
      </c>
      <c r="F86">
        <f>J70*100</f>
        <v>94.602573315955937</v>
      </c>
      <c r="G86">
        <f>L70*100</f>
        <v>65.990709031276836</v>
      </c>
      <c r="H86">
        <f>N70*100</f>
        <v>99.295130418465007</v>
      </c>
      <c r="I86">
        <f>P70*100</f>
        <v>82.754921519177927</v>
      </c>
      <c r="J86">
        <f>R70*100</f>
        <v>99.647650435724998</v>
      </c>
      <c r="K86">
        <f>T70*100</f>
        <v>99.858496374372379</v>
      </c>
      <c r="L86">
        <f>V70*100</f>
        <v>86.426651447087409</v>
      </c>
      <c r="M86">
        <f>X70*100</f>
        <v>59.08244847573031</v>
      </c>
      <c r="N86">
        <f>Z70*100</f>
        <v>51.282692403860572</v>
      </c>
      <c r="O86">
        <f>AB70*100</f>
        <v>25.762444440168558</v>
      </c>
      <c r="P86">
        <f>AD70*100</f>
        <v>69.641440284127412</v>
      </c>
      <c r="Q86">
        <f>AF70*100</f>
        <v>52.490001374810966</v>
      </c>
      <c r="R86">
        <f>AH70*100</f>
        <v>99.996875000000003</v>
      </c>
      <c r="S86">
        <f>AJ70*100</f>
        <v>96.259655555555554</v>
      </c>
      <c r="T86">
        <f>AL70*100</f>
        <v>94.941862499999999</v>
      </c>
      <c r="U86">
        <f>AN70*100</f>
        <v>94.375603999999996</v>
      </c>
    </row>
    <row r="87" spans="2:21" x14ac:dyDescent="0.3">
      <c r="B87" t="s">
        <v>52</v>
      </c>
      <c r="C87">
        <f>IFERROR(((C67-D67)/C67)*100, 0)</f>
        <v>0</v>
      </c>
      <c r="D87">
        <f>IFERROR(((E67-F67)/E67)*100, 0)</f>
        <v>9.3525179856115113</v>
      </c>
      <c r="E87">
        <f>IFERROR(((G67-H67)/G67)*100, 0)</f>
        <v>0</v>
      </c>
      <c r="F87">
        <f>IFERROR(((I67-J67)/I67)*100, 0)</f>
        <v>20.224078541509137</v>
      </c>
      <c r="G87">
        <f>IFERROR(((K67-L67)/K67)*100, 0)</f>
        <v>12.806705748163081</v>
      </c>
      <c r="H87">
        <f>IFERROR(((M67-N67)/M67)*100, 0)</f>
        <v>0</v>
      </c>
      <c r="I87">
        <f>IFERROR(((O67-P67)/O67)*100, 0)</f>
        <v>0.67477846128831198</v>
      </c>
      <c r="J87">
        <f>IFERROR(((Q67-R67)/Q67)*100, 0)</f>
        <v>0</v>
      </c>
      <c r="K87">
        <f>IFERROR(((S67-T67)/S67)*100, 0)</f>
        <v>0</v>
      </c>
      <c r="L87">
        <f>IFERROR(((U67-V67)/U67)*100, 0)</f>
        <v>13.76486963844993</v>
      </c>
      <c r="M87">
        <f>IFERROR(((W67-X67)/W67)*100, 0)</f>
        <v>0</v>
      </c>
      <c r="N87">
        <f>IFERROR(((Y67-Z67)/Y67)*100, 0)</f>
        <v>0</v>
      </c>
      <c r="O87">
        <f>IFERROR(((AA67-AB67)/AA67)*100, 0)</f>
        <v>0</v>
      </c>
      <c r="P87">
        <f>IFERROR(((AC67-AD67)/AC67)*100, 0)</f>
        <v>0</v>
      </c>
      <c r="Q87">
        <f>IFERROR(((AE67-AF67)/AE67)*100, 0)</f>
        <v>0</v>
      </c>
      <c r="R87">
        <f>IFERROR(((AG67-AH67)/AG67)*100, 0)</f>
        <v>0</v>
      </c>
      <c r="S87">
        <f>IFERROR(((AI67-AJ67)/AI67)*100, 0)</f>
        <v>40.313652482269504</v>
      </c>
      <c r="T87">
        <f>IFERROR(((AK67-AL67)/AK67)*100, 0)</f>
        <v>19.069800000000001</v>
      </c>
      <c r="U87">
        <f>IFERROR(((AM67-AN67)/AM67)*100, 0)</f>
        <v>10.153418530351438</v>
      </c>
    </row>
  </sheetData>
  <mergeCells count="78">
    <mergeCell ref="AK3:AL3"/>
    <mergeCell ref="AK4:AL4"/>
    <mergeCell ref="AI4:AJ4"/>
    <mergeCell ref="Q4:R4"/>
    <mergeCell ref="S4:T4"/>
    <mergeCell ref="U4:V4"/>
    <mergeCell ref="W4:X4"/>
    <mergeCell ref="Y4:Z4"/>
    <mergeCell ref="AE4:AF4"/>
    <mergeCell ref="AC4:AD4"/>
    <mergeCell ref="AA4:AB4"/>
    <mergeCell ref="AI3:AJ3"/>
    <mergeCell ref="U3:V3"/>
    <mergeCell ref="W3:X3"/>
    <mergeCell ref="O3:P3"/>
    <mergeCell ref="Q3:R3"/>
    <mergeCell ref="S3:T3"/>
    <mergeCell ref="C4:D4"/>
    <mergeCell ref="E4:F4"/>
    <mergeCell ref="G4:H4"/>
    <mergeCell ref="I4:J4"/>
    <mergeCell ref="K4:L4"/>
    <mergeCell ref="AM3:AN3"/>
    <mergeCell ref="AM4:AN4"/>
    <mergeCell ref="C3:D3"/>
    <mergeCell ref="E3:F3"/>
    <mergeCell ref="AG4:AH4"/>
    <mergeCell ref="G3:H3"/>
    <mergeCell ref="I3:J3"/>
    <mergeCell ref="K3:L3"/>
    <mergeCell ref="M3:N3"/>
    <mergeCell ref="AG3:AH3"/>
    <mergeCell ref="Y3:Z3"/>
    <mergeCell ref="AA3:AB3"/>
    <mergeCell ref="AC3:AD3"/>
    <mergeCell ref="AE3:AF3"/>
    <mergeCell ref="M4:N4"/>
    <mergeCell ref="O4:P4"/>
    <mergeCell ref="B2:AN2"/>
    <mergeCell ref="B63:AN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C65:D65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AG65:AH65"/>
    <mergeCell ref="AI65:AJ65"/>
    <mergeCell ref="AK65:AL65"/>
    <mergeCell ref="AM65:AN65"/>
    <mergeCell ref="W65:X65"/>
    <mergeCell ref="Y65:Z65"/>
    <mergeCell ref="AA65:AB65"/>
    <mergeCell ref="AC65:AD65"/>
    <mergeCell ref="AE65:AF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</dc:creator>
  <cp:lastModifiedBy> </cp:lastModifiedBy>
  <dcterms:created xsi:type="dcterms:W3CDTF">2025-07-28T15:13:44Z</dcterms:created>
  <dcterms:modified xsi:type="dcterms:W3CDTF">2025-08-21T23:53:13Z</dcterms:modified>
</cp:coreProperties>
</file>