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.misir/Desktop/Data/"/>
    </mc:Choice>
  </mc:AlternateContent>
  <xr:revisionPtr revIDLastSave="0" documentId="13_ncr:1_{086E1BD1-F435-7947-A1B3-3C82076D5B86}" xr6:coauthVersionLast="45" xr6:coauthVersionMax="45" xr10:uidLastSave="{00000000-0000-0000-0000-000000000000}"/>
  <bookViews>
    <workbookView xWindow="-1960" yWindow="460" windowWidth="38400" windowHeight="20540" activeTab="3" xr2:uid="{0E5409EB-B500-AF47-8309-2FF08ED65666}"/>
  </bookViews>
  <sheets>
    <sheet name="Luminex for Prism" sheetId="1" r:id="rId1"/>
    <sheet name="Sheet1" sheetId="4" r:id="rId2"/>
    <sheet name="all data" sheetId="3" r:id="rId3"/>
    <sheet name="Sheet5" sheetId="8" r:id="rId4"/>
    <sheet name="Sheet2" sheetId="5" r:id="rId5"/>
    <sheet name="Sheet3" sheetId="6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G23" i="8" l="1"/>
  <c r="G22" i="8"/>
  <c r="D22" i="8"/>
  <c r="F24" i="8"/>
  <c r="F23" i="8"/>
  <c r="A17" i="8"/>
  <c r="G3" i="8"/>
  <c r="G4" i="8"/>
  <c r="G5" i="8"/>
  <c r="G6" i="8"/>
  <c r="G7" i="8"/>
  <c r="G8" i="8"/>
  <c r="G9" i="8"/>
  <c r="G10" i="8"/>
  <c r="G11" i="8"/>
  <c r="G12" i="8"/>
  <c r="G13" i="8"/>
  <c r="G2" i="8"/>
  <c r="J125" i="6" l="1"/>
  <c r="J126" i="6"/>
  <c r="J127" i="6"/>
  <c r="J30" i="6"/>
  <c r="J31" i="6"/>
  <c r="J20" i="6"/>
  <c r="J27" i="6"/>
  <c r="J28" i="6"/>
  <c r="J11" i="6"/>
  <c r="J51" i="6"/>
  <c r="J52" i="6"/>
  <c r="J41" i="6"/>
  <c r="J48" i="6"/>
  <c r="J49" i="6"/>
  <c r="J32" i="6"/>
  <c r="J63" i="6"/>
  <c r="J64" i="6"/>
  <c r="J59" i="6"/>
  <c r="J54" i="6"/>
  <c r="J55" i="6"/>
  <c r="J56" i="6"/>
  <c r="J81" i="6"/>
  <c r="J82" i="6"/>
  <c r="J86" i="6"/>
  <c r="J78" i="6"/>
  <c r="J79" i="6"/>
  <c r="J113" i="6"/>
  <c r="J108" i="6"/>
  <c r="J109" i="6"/>
  <c r="J110" i="6"/>
  <c r="J3" i="6"/>
  <c r="J4" i="6"/>
  <c r="J122" i="6"/>
  <c r="J123" i="6"/>
  <c r="J124" i="6"/>
  <c r="J119" i="6"/>
  <c r="J120" i="6"/>
  <c r="J121" i="6"/>
  <c r="J128" i="6"/>
  <c r="J129" i="6"/>
  <c r="J116" i="6"/>
  <c r="J117" i="6"/>
  <c r="J118" i="6"/>
  <c r="J5" i="6"/>
  <c r="J6" i="6"/>
  <c r="J7" i="6"/>
  <c r="J29" i="6"/>
  <c r="J21" i="6"/>
  <c r="J22" i="6"/>
  <c r="J17" i="6"/>
  <c r="J18" i="6"/>
  <c r="J19" i="6"/>
  <c r="J23" i="6"/>
  <c r="J24" i="6"/>
  <c r="J25" i="6"/>
  <c r="J26" i="6"/>
  <c r="J12" i="6"/>
  <c r="J13" i="6"/>
  <c r="J14" i="6"/>
  <c r="J15" i="6"/>
  <c r="J16" i="6"/>
  <c r="J8" i="6"/>
  <c r="J9" i="6"/>
  <c r="J10" i="6"/>
  <c r="J50" i="6"/>
  <c r="J42" i="6"/>
  <c r="J43" i="6"/>
  <c r="J38" i="6"/>
  <c r="J39" i="6"/>
  <c r="J40" i="6"/>
  <c r="J44" i="6"/>
  <c r="J45" i="6"/>
  <c r="J46" i="6"/>
  <c r="J47" i="6"/>
  <c r="J33" i="6"/>
  <c r="J34" i="6"/>
  <c r="J35" i="6"/>
  <c r="J36" i="6"/>
  <c r="J37" i="6"/>
  <c r="J71" i="6"/>
  <c r="J72" i="6"/>
  <c r="J73" i="6"/>
  <c r="J62" i="6"/>
  <c r="J60" i="6"/>
  <c r="J61" i="6"/>
  <c r="J65" i="6"/>
  <c r="J66" i="6"/>
  <c r="J67" i="6"/>
  <c r="J68" i="6"/>
  <c r="J69" i="6"/>
  <c r="J70" i="6"/>
  <c r="J53" i="6"/>
  <c r="J57" i="6"/>
  <c r="J58" i="6"/>
  <c r="J92" i="6"/>
  <c r="J93" i="6"/>
  <c r="J94" i="6"/>
  <c r="J83" i="6"/>
  <c r="J84" i="6"/>
  <c r="J85" i="6"/>
  <c r="J80" i="6"/>
  <c r="J87" i="6"/>
  <c r="J88" i="6"/>
  <c r="J89" i="6"/>
  <c r="J90" i="6"/>
  <c r="J91" i="6"/>
  <c r="J74" i="6"/>
  <c r="J75" i="6"/>
  <c r="J76" i="6"/>
  <c r="J77" i="6"/>
  <c r="J114" i="6"/>
  <c r="J115" i="6"/>
  <c r="J104" i="6"/>
  <c r="J105" i="6"/>
  <c r="J106" i="6"/>
  <c r="J101" i="6"/>
  <c r="J102" i="6"/>
  <c r="J103" i="6"/>
  <c r="J107" i="6"/>
  <c r="J111" i="6"/>
  <c r="J112" i="6"/>
  <c r="J95" i="6"/>
  <c r="J96" i="6"/>
  <c r="J97" i="6"/>
  <c r="J98" i="6"/>
  <c r="J99" i="6"/>
  <c r="J100" i="6"/>
  <c r="J2" i="6"/>
  <c r="G256" i="4"/>
  <c r="G254" i="4"/>
  <c r="G252" i="4"/>
  <c r="G250" i="4"/>
  <c r="G248" i="4"/>
  <c r="G246" i="4"/>
  <c r="G244" i="4"/>
  <c r="G242" i="4"/>
  <c r="G240" i="4"/>
  <c r="G238" i="4"/>
  <c r="G236" i="4"/>
  <c r="G234" i="4"/>
  <c r="G232" i="4"/>
  <c r="G230" i="4"/>
  <c r="G228" i="4"/>
  <c r="G226" i="4"/>
  <c r="G224" i="4"/>
  <c r="G222" i="4"/>
  <c r="G220" i="4"/>
  <c r="G218" i="4"/>
  <c r="G216" i="4"/>
  <c r="G214" i="4"/>
  <c r="G212" i="4"/>
  <c r="G210" i="4"/>
  <c r="G208" i="4"/>
  <c r="G206" i="4"/>
  <c r="G204" i="4"/>
  <c r="G202" i="4"/>
  <c r="G200" i="4"/>
  <c r="G198" i="4"/>
  <c r="G196" i="4"/>
  <c r="G194" i="4"/>
  <c r="G192" i="4"/>
  <c r="G190" i="4"/>
  <c r="G188" i="4"/>
  <c r="G186" i="4"/>
  <c r="G184" i="4"/>
  <c r="G182" i="4"/>
  <c r="G180" i="4"/>
  <c r="G178" i="4"/>
  <c r="G176" i="4"/>
  <c r="G174" i="4"/>
  <c r="G172" i="4"/>
  <c r="G170" i="4"/>
  <c r="G168" i="4"/>
  <c r="G166" i="4"/>
  <c r="G164" i="4"/>
  <c r="G162" i="4"/>
  <c r="G160" i="4"/>
  <c r="G158" i="4"/>
  <c r="G156" i="4"/>
  <c r="G154" i="4"/>
  <c r="G152" i="4"/>
  <c r="G150" i="4"/>
  <c r="G148" i="4"/>
  <c r="G146" i="4"/>
  <c r="G144" i="4"/>
  <c r="G142" i="4"/>
  <c r="G140" i="4"/>
  <c r="G138" i="4"/>
  <c r="G136" i="4"/>
  <c r="G134" i="4"/>
  <c r="G132" i="4"/>
  <c r="G130" i="4"/>
  <c r="G128" i="4"/>
  <c r="G126" i="4"/>
  <c r="G124" i="4"/>
  <c r="G122" i="4"/>
  <c r="G120" i="4"/>
  <c r="G118" i="4"/>
  <c r="G116" i="4"/>
  <c r="G114" i="4"/>
  <c r="G112" i="4"/>
  <c r="G110" i="4"/>
  <c r="G108" i="4"/>
  <c r="G106" i="4"/>
  <c r="G104" i="4"/>
  <c r="G102" i="4"/>
  <c r="G100" i="4"/>
  <c r="G98" i="4"/>
  <c r="G96" i="4"/>
  <c r="G94" i="4"/>
  <c r="G92" i="4"/>
  <c r="G90" i="4"/>
  <c r="G88" i="4"/>
  <c r="G86" i="4"/>
  <c r="G84" i="4"/>
  <c r="G82" i="4"/>
  <c r="G80" i="4"/>
  <c r="G78" i="4"/>
  <c r="G76" i="4"/>
  <c r="G74" i="4"/>
  <c r="G72" i="4"/>
  <c r="G70" i="4"/>
  <c r="G68" i="4"/>
  <c r="G66" i="4"/>
  <c r="G64" i="4"/>
  <c r="G62" i="4"/>
  <c r="G60" i="4"/>
  <c r="G58" i="4"/>
  <c r="G56" i="4"/>
  <c r="G54" i="4"/>
  <c r="G52" i="4"/>
  <c r="G50" i="4"/>
  <c r="G48" i="4"/>
  <c r="G46" i="4"/>
  <c r="G44" i="4"/>
  <c r="G42" i="4"/>
  <c r="G40" i="4"/>
  <c r="G38" i="4"/>
  <c r="G36" i="4"/>
  <c r="G34" i="4"/>
  <c r="G32" i="4"/>
  <c r="G30" i="4"/>
  <c r="G28" i="4"/>
  <c r="G26" i="4"/>
  <c r="G24" i="4"/>
  <c r="G22" i="4"/>
  <c r="G20" i="4"/>
  <c r="G18" i="4"/>
  <c r="G16" i="4"/>
  <c r="G14" i="4"/>
  <c r="G12" i="4"/>
  <c r="G10" i="4"/>
  <c r="G8" i="4"/>
  <c r="G6" i="4"/>
  <c r="G4" i="4"/>
  <c r="G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2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1" i="4"/>
  <c r="G2" i="5"/>
  <c r="G3" i="4"/>
  <c r="G5" i="4"/>
  <c r="G7" i="4"/>
  <c r="G9" i="4"/>
  <c r="G13" i="4"/>
  <c r="G15" i="4"/>
  <c r="G17" i="4"/>
  <c r="G19" i="4"/>
  <c r="G21" i="4"/>
  <c r="G23" i="4"/>
  <c r="G25" i="4"/>
  <c r="G27" i="4"/>
  <c r="G29" i="4"/>
  <c r="G31" i="4"/>
  <c r="G33" i="4"/>
  <c r="G35" i="4"/>
  <c r="G37" i="4"/>
  <c r="G39" i="4"/>
  <c r="G41" i="4"/>
  <c r="G43" i="4"/>
  <c r="G45" i="4"/>
  <c r="G47" i="4"/>
  <c r="G49" i="4"/>
  <c r="G51" i="4"/>
  <c r="G53" i="4"/>
  <c r="G55" i="4"/>
  <c r="G57" i="4"/>
  <c r="G59" i="4"/>
  <c r="G61" i="4"/>
  <c r="G63" i="4"/>
  <c r="G65" i="4"/>
  <c r="G67" i="4"/>
  <c r="G69" i="4"/>
  <c r="G71" i="4"/>
  <c r="G73" i="4"/>
  <c r="G75" i="4"/>
  <c r="G77" i="4"/>
  <c r="G79" i="4"/>
  <c r="G81" i="4"/>
  <c r="G83" i="4"/>
  <c r="G85" i="4"/>
  <c r="G87" i="4"/>
  <c r="G89" i="4"/>
  <c r="G91" i="4"/>
  <c r="G93" i="4"/>
  <c r="G95" i="4"/>
  <c r="G97" i="4"/>
  <c r="G99" i="4"/>
  <c r="G101" i="4"/>
  <c r="G103" i="4"/>
  <c r="G105" i="4"/>
  <c r="G107" i="4"/>
  <c r="G109" i="4"/>
  <c r="G111" i="4"/>
  <c r="G113" i="4"/>
  <c r="G115" i="4"/>
  <c r="G117" i="4"/>
  <c r="G119" i="4"/>
  <c r="G121" i="4"/>
  <c r="G123" i="4"/>
  <c r="G125" i="4"/>
  <c r="G127" i="4"/>
  <c r="G129" i="4"/>
  <c r="G131" i="4"/>
  <c r="G133" i="4"/>
  <c r="G135" i="4"/>
  <c r="G137" i="4"/>
  <c r="G139" i="4"/>
  <c r="G141" i="4"/>
  <c r="G143" i="4"/>
  <c r="G145" i="4"/>
  <c r="G147" i="4"/>
  <c r="G149" i="4"/>
  <c r="G151" i="4"/>
  <c r="G153" i="4"/>
  <c r="G155" i="4"/>
  <c r="G157" i="4"/>
  <c r="G159" i="4"/>
  <c r="G161" i="4"/>
  <c r="G163" i="4"/>
  <c r="G165" i="4"/>
  <c r="G167" i="4"/>
  <c r="G169" i="4"/>
  <c r="G171" i="4"/>
  <c r="G173" i="4"/>
  <c r="G175" i="4"/>
  <c r="G177" i="4"/>
  <c r="G179" i="4"/>
  <c r="G181" i="4"/>
  <c r="G183" i="4"/>
  <c r="G185" i="4"/>
  <c r="G187" i="4"/>
  <c r="G189" i="4"/>
  <c r="G191" i="4"/>
  <c r="G193" i="4"/>
  <c r="G195" i="4"/>
  <c r="G197" i="4"/>
  <c r="G199" i="4"/>
  <c r="G201" i="4"/>
  <c r="G203" i="4"/>
  <c r="G205" i="4"/>
  <c r="G207" i="4"/>
  <c r="G209" i="4"/>
  <c r="G211" i="4"/>
  <c r="G213" i="4"/>
  <c r="G215" i="4"/>
  <c r="G217" i="4"/>
  <c r="G219" i="4"/>
  <c r="G221" i="4"/>
  <c r="G223" i="4"/>
  <c r="G225" i="4"/>
  <c r="G227" i="4"/>
  <c r="G229" i="4"/>
  <c r="G231" i="4"/>
  <c r="G233" i="4"/>
  <c r="G235" i="4"/>
  <c r="G237" i="4"/>
  <c r="G239" i="4"/>
  <c r="G241" i="4"/>
  <c r="G243" i="4"/>
  <c r="G245" i="4"/>
  <c r="G247" i="4"/>
  <c r="G249" i="4"/>
  <c r="G251" i="4"/>
  <c r="G253" i="4"/>
  <c r="G255" i="4"/>
  <c r="G257" i="4"/>
</calcChain>
</file>

<file path=xl/sharedStrings.xml><?xml version="1.0" encoding="utf-8"?>
<sst xmlns="http://schemas.openxmlformats.org/spreadsheetml/2006/main" count="2096" uniqueCount="434">
  <si>
    <t>Day</t>
  </si>
  <si>
    <t>Treatment</t>
  </si>
  <si>
    <t>Baloxavir</t>
  </si>
  <si>
    <t>Oseltamivir</t>
  </si>
  <si>
    <t>REGN3996</t>
  </si>
  <si>
    <t>REGN3932</t>
  </si>
  <si>
    <t>REGN7550</t>
  </si>
  <si>
    <t>REGN7551</t>
  </si>
  <si>
    <t>REGN1932</t>
  </si>
  <si>
    <t>G-CSF</t>
  </si>
  <si>
    <t>Exotaxin</t>
  </si>
  <si>
    <t>GM-CSF</t>
  </si>
  <si>
    <t>IFN-gamma</t>
  </si>
  <si>
    <t>IL-1alpha</t>
  </si>
  <si>
    <t>IL-1beta</t>
  </si>
  <si>
    <t>IL-2</t>
  </si>
  <si>
    <t>IL-4</t>
  </si>
  <si>
    <t>IL-3</t>
  </si>
  <si>
    <t>IL-5</t>
  </si>
  <si>
    <t>IL-6</t>
  </si>
  <si>
    <t>IL-7</t>
  </si>
  <si>
    <t>IL-9</t>
  </si>
  <si>
    <t>IL-10</t>
  </si>
  <si>
    <t>IL-12(p40)</t>
  </si>
  <si>
    <t>L-12(p70)</t>
  </si>
  <si>
    <t>LIF</t>
  </si>
  <si>
    <t>IL-13</t>
  </si>
  <si>
    <t>LIX</t>
  </si>
  <si>
    <t>IL-15</t>
  </si>
  <si>
    <t>IL-17</t>
  </si>
  <si>
    <t>IP-10</t>
  </si>
  <si>
    <t>KC</t>
  </si>
  <si>
    <t>MCP-1</t>
  </si>
  <si>
    <t>MIP-1alpha</t>
  </si>
  <si>
    <t>MIP-1beta</t>
  </si>
  <si>
    <t>M-CSF</t>
  </si>
  <si>
    <t>MIP-2</t>
  </si>
  <si>
    <t>MIG</t>
  </si>
  <si>
    <t>RANTES</t>
  </si>
  <si>
    <t>VEGF</t>
  </si>
  <si>
    <t>TNF-alpha</t>
  </si>
  <si>
    <t>Day 6</t>
  </si>
  <si>
    <t>Day 7</t>
  </si>
  <si>
    <t>No Treatment</t>
  </si>
  <si>
    <t>Uninfected</t>
  </si>
  <si>
    <t>Mouse</t>
  </si>
  <si>
    <t>weight change %</t>
  </si>
  <si>
    <t>viral titer</t>
  </si>
  <si>
    <t>1-NT-1</t>
  </si>
  <si>
    <t>1-NT-2</t>
  </si>
  <si>
    <t>1-NT-3</t>
  </si>
  <si>
    <t>2-NT-1</t>
  </si>
  <si>
    <t>2-NT-2</t>
  </si>
  <si>
    <t>2-NT-3</t>
  </si>
  <si>
    <t>3-PBS-1</t>
  </si>
  <si>
    <t>3-PBS-2</t>
  </si>
  <si>
    <t>3-PBS-3</t>
  </si>
  <si>
    <t>3-BX-1</t>
  </si>
  <si>
    <t>3-BX-2</t>
  </si>
  <si>
    <t>3-BX-3</t>
  </si>
  <si>
    <t>3-OS-1</t>
  </si>
  <si>
    <t>3-OS-2</t>
  </si>
  <si>
    <t>3-OS-3</t>
  </si>
  <si>
    <t>3-3996-1</t>
  </si>
  <si>
    <t>3-3996-2</t>
  </si>
  <si>
    <t>3-3996-3</t>
  </si>
  <si>
    <t>3-3932-1</t>
  </si>
  <si>
    <t>3-3932-2</t>
  </si>
  <si>
    <t>3-3932-3</t>
  </si>
  <si>
    <t>3-7550-1</t>
  </si>
  <si>
    <t>3-7550-2</t>
  </si>
  <si>
    <t>3-7550-3</t>
  </si>
  <si>
    <t>3-7551-1</t>
  </si>
  <si>
    <t>3-7551-2</t>
  </si>
  <si>
    <t>3-7551-3</t>
  </si>
  <si>
    <t>3-1932-1</t>
  </si>
  <si>
    <t>3-1932-2</t>
  </si>
  <si>
    <t>3-1932-3</t>
  </si>
  <si>
    <t>4-BX-1</t>
  </si>
  <si>
    <t>4-BX-2</t>
  </si>
  <si>
    <t>4-BX-3</t>
  </si>
  <si>
    <t>4-OS-1</t>
  </si>
  <si>
    <t>4-OS-2</t>
  </si>
  <si>
    <t>4-OS-3</t>
  </si>
  <si>
    <t>4-3996-1</t>
  </si>
  <si>
    <t>4-3996-2</t>
  </si>
  <si>
    <t>4-3996-3</t>
  </si>
  <si>
    <t>4-3932-1</t>
  </si>
  <si>
    <t>4-3932-2</t>
  </si>
  <si>
    <t>4-3932-3</t>
  </si>
  <si>
    <t>4-7550-1</t>
  </si>
  <si>
    <t>4-7550-2</t>
  </si>
  <si>
    <t>4-7550-3</t>
  </si>
  <si>
    <t>4-7551-1</t>
  </si>
  <si>
    <t>4-7551-2</t>
  </si>
  <si>
    <t>4-7551-3</t>
  </si>
  <si>
    <t>4-1932-1</t>
  </si>
  <si>
    <t>4-1932-2</t>
  </si>
  <si>
    <t>4-1932-3</t>
  </si>
  <si>
    <t>6-BX-1</t>
  </si>
  <si>
    <t>6-BX-2</t>
  </si>
  <si>
    <t>6-BX-3</t>
  </si>
  <si>
    <t>6-OS-1</t>
  </si>
  <si>
    <t>6-OS-2</t>
  </si>
  <si>
    <t>6-OS-3</t>
  </si>
  <si>
    <t>6-3996-1</t>
  </si>
  <si>
    <t>6-3996-2</t>
  </si>
  <si>
    <t>6-3996-3</t>
  </si>
  <si>
    <t>6-3932-1</t>
  </si>
  <si>
    <t>6-3932-2</t>
  </si>
  <si>
    <t>6-3932-3</t>
  </si>
  <si>
    <t>6-7550-1</t>
  </si>
  <si>
    <t>6-7550-2</t>
  </si>
  <si>
    <t>6-7550-3</t>
  </si>
  <si>
    <t>6-7551-1</t>
  </si>
  <si>
    <t>6-7551-2</t>
  </si>
  <si>
    <t>6-7551-3</t>
  </si>
  <si>
    <t>6-1932-1</t>
  </si>
  <si>
    <t>6-1932-2</t>
  </si>
  <si>
    <t>6-1932-3</t>
  </si>
  <si>
    <t>7-BX-1</t>
  </si>
  <si>
    <t>7-BX-2</t>
  </si>
  <si>
    <t>7-BX-3</t>
  </si>
  <si>
    <t>7-OS-1</t>
  </si>
  <si>
    <t>7-OS-2</t>
  </si>
  <si>
    <t>7-OS-3</t>
  </si>
  <si>
    <t>7-3996-1</t>
  </si>
  <si>
    <t>7-3996-2</t>
  </si>
  <si>
    <t>7-3996-3</t>
  </si>
  <si>
    <t>7-3932-1</t>
  </si>
  <si>
    <t>7-3932-2</t>
  </si>
  <si>
    <t>7-3932-3</t>
  </si>
  <si>
    <t>7-7550-1</t>
  </si>
  <si>
    <t>7-7550-2</t>
  </si>
  <si>
    <t>7-7550-3</t>
  </si>
  <si>
    <t>7-7551-1</t>
  </si>
  <si>
    <t>7-7551-2</t>
  </si>
  <si>
    <t>7-7551-3</t>
  </si>
  <si>
    <t>7-1932-1</t>
  </si>
  <si>
    <t>7-1932-2</t>
  </si>
  <si>
    <t>7-1932-3</t>
  </si>
  <si>
    <t>8-BX-1</t>
  </si>
  <si>
    <t>8-BX-2</t>
  </si>
  <si>
    <t>8-BX-3</t>
  </si>
  <si>
    <t>8-OS-1</t>
  </si>
  <si>
    <t>8-OS-2</t>
  </si>
  <si>
    <t>8-OS-3</t>
  </si>
  <si>
    <t>8-3996-1</t>
  </si>
  <si>
    <t>8-3996-2</t>
  </si>
  <si>
    <t>8-3996-3</t>
  </si>
  <si>
    <t>8-3932-1</t>
  </si>
  <si>
    <t>8-3932-2</t>
  </si>
  <si>
    <t>8-3932-3</t>
  </si>
  <si>
    <t>8-7550-1</t>
  </si>
  <si>
    <t>8-7550-2</t>
  </si>
  <si>
    <t>8-7550-3</t>
  </si>
  <si>
    <t>8-7551-1</t>
  </si>
  <si>
    <t>8-7551-2</t>
  </si>
  <si>
    <t>8-7551-3</t>
  </si>
  <si>
    <t>8-1932-1</t>
  </si>
  <si>
    <t>8-1932-2</t>
  </si>
  <si>
    <t>8-1932-3</t>
  </si>
  <si>
    <t>16-OS-1</t>
  </si>
  <si>
    <t>16-OS-2</t>
  </si>
  <si>
    <t>16-OS-3</t>
  </si>
  <si>
    <t>16-3996-1</t>
  </si>
  <si>
    <t>16-3996-2</t>
  </si>
  <si>
    <t>16-3996-3</t>
  </si>
  <si>
    <t>16-3932-1</t>
  </si>
  <si>
    <t>16-3932-2</t>
  </si>
  <si>
    <t>16-3932-3</t>
  </si>
  <si>
    <t>16-7550-1</t>
  </si>
  <si>
    <t>16-7550-2</t>
  </si>
  <si>
    <t>16-7551-1</t>
  </si>
  <si>
    <t>16-7551-2</t>
  </si>
  <si>
    <t>16-7551-3</t>
  </si>
  <si>
    <t>no treatment</t>
  </si>
  <si>
    <t>uninfected</t>
  </si>
  <si>
    <t>Sac Day</t>
  </si>
  <si>
    <t>5-BX-1</t>
  </si>
  <si>
    <t>5-BX-2</t>
  </si>
  <si>
    <t>5-BX-3</t>
  </si>
  <si>
    <t>5-OS-1</t>
  </si>
  <si>
    <t>5-OS-2</t>
  </si>
  <si>
    <t>5-OS-3</t>
  </si>
  <si>
    <t>5-3996-1</t>
  </si>
  <si>
    <t>5-3996-2</t>
  </si>
  <si>
    <t>5-3996-3</t>
  </si>
  <si>
    <t>5-3932-1</t>
  </si>
  <si>
    <t>5-3932-2</t>
  </si>
  <si>
    <t>5-3932-3</t>
  </si>
  <si>
    <t>5-7550-1</t>
  </si>
  <si>
    <t>5-7550-2</t>
  </si>
  <si>
    <t>5-7550-3</t>
  </si>
  <si>
    <t>5-7551-1</t>
  </si>
  <si>
    <t>5-7551-2</t>
  </si>
  <si>
    <t>5-7551-3</t>
  </si>
  <si>
    <t>5-1932-1</t>
  </si>
  <si>
    <t>5-1932-2</t>
  </si>
  <si>
    <t>5-1932-3</t>
  </si>
  <si>
    <t>16-BX-1</t>
  </si>
  <si>
    <t>16-BX-2</t>
  </si>
  <si>
    <t>16-BX-3</t>
  </si>
  <si>
    <t>did not survive to day 16</t>
  </si>
  <si>
    <t>did not survive to day 17</t>
  </si>
  <si>
    <t>did not survive to day 18</t>
  </si>
  <si>
    <t>16-7550-3</t>
  </si>
  <si>
    <t>Column1</t>
  </si>
  <si>
    <t>(Mouse: 1-NT-1, Treatment: no treatment, sac day: 1, weight change: 0, viral titer: 11479.8)</t>
  </si>
  <si>
    <t>(Mouse: 1-NT-2, Treatment: no treatment, sac day: 1, weight change: 0, viral titer: 13173.82)</t>
  </si>
  <si>
    <t>(Mouse: 1-NT-3, Treatment: no treatment, sac day: 1, weight change: 0, viral titer: 84681.45)</t>
  </si>
  <si>
    <t>(Mouse: 16-3932-1, Treatment: REGN3932, sac day: 16, weight change: 0, viral titer: 14.57)</t>
  </si>
  <si>
    <t>(Mouse: 16-3932-2, Treatment: REGN3932, sac day: 16, weight change: -0.0051282051282052, viral titer: 6.46)</t>
  </si>
  <si>
    <t>(Mouse: 16-3932-3, Treatment: REGN3932, sac day: 16, weight change: 0.0103626943005181, viral titer: 20.31)</t>
  </si>
  <si>
    <t>(Mouse: 16-3996-1, Treatment: REGN3996, sac day: 16, weight change: -0.0235294117647058, viral titer: 16.22)</t>
  </si>
  <si>
    <t>(Mouse: 16-3996-2, Treatment: REGN3996, sac day: 16, weight change: 0.032608695652174, viral titer: 8.77)</t>
  </si>
  <si>
    <t>(Mouse: 16-3996-3, Treatment: REGN3996, sac day: 16, weight change: 0.0909090909090909, viral titer: 406)</t>
  </si>
  <si>
    <t>(Mouse: 16-7550-1, Treatment: REGN7550, sac day: 16, weight change: -0.0645161290322582, viral titer: 24.18)</t>
  </si>
  <si>
    <t>(Mouse: 16-7550-2, Treatment: REGN7550, sac day: 16, weight change: -0.0357142857142858, viral titer: 16.13)</t>
  </si>
  <si>
    <t>(Mouse: 16-7551-1, Treatment: REGN7551, sac day: 16, weight change: 0.0166666666666667, viral titer: 13.27)</t>
  </si>
  <si>
    <t>(Mouse: 16-7551-2, Treatment: REGN7551, sac day: 16, weight change: 0.0363636363636365, viral titer: 1.23)</t>
  </si>
  <si>
    <t>(Mouse: 16-7551-3, Treatment: REGN7551, sac day: 16, weight change: 0.0526315789473683, viral titer: 406)</t>
  </si>
  <si>
    <t>(Mouse: 16-OS-1, Treatment: Oseltamivir, sac day: 16, weight change: -0.0463917525773195, viral titer: 54.39)</t>
  </si>
  <si>
    <t>(Mouse: 16-OS-2, Treatment: Oseltamivir, sac day: 16, weight change: -0.0051020408163266, viral titer: 16.46)</t>
  </si>
  <si>
    <t>(Mouse: 16-OS-3, Treatment: Oseltamivir, sac day: 16, weight change: -0.0109289617486338, viral titer: 7.57)</t>
  </si>
  <si>
    <t>(Mouse: 2-NT-1, Treatment: no treatment, sac day: 2, weight change: 0, viral titer: 558064.1)</t>
  </si>
  <si>
    <t>(Mouse: 2-NT-2, Treatment: no treatment, sac day: 2, weight change: 0, viral titer: 2750912.11)</t>
  </si>
  <si>
    <t>(Mouse: 2-NT-3, Treatment: no treatment, sac day: 2, weight change: 0, viral titer: 3557735.11)</t>
  </si>
  <si>
    <t>(Mouse: 3-1932-1, Treatment: REGN1932, sac day: 3, weight change: -0.0254777070063693, viral titer: 2911432.49)</t>
  </si>
  <si>
    <t>(Mouse: 3-1932-2, Treatment: REGN1932, sac day: 3, weight change: 0.0282485875706215, viral titer: 4099889.45)</t>
  </si>
  <si>
    <t>(Mouse: 3-1932-3, Treatment: REGN1932, sac day: 3, weight change: 0.0359281437125749, viral titer: 4968344.78)</t>
  </si>
  <si>
    <t>(Mouse: 3-3932-1, Treatment: REGN3932, sac day: 3, weight change: 0.0115606936416185, viral titer: 651560.61)</t>
  </si>
  <si>
    <t>(Mouse: 3-3932-2, Treatment: REGN3932, sac day: 3, weight change: -0.00568181818181826, viral titer: 809791.24)</t>
  </si>
  <si>
    <t>(Mouse: 3-3932-3, Treatment: REGN3932, sac day: 3, weight change: -0.00595238095238104, viral titer: 2481047.68)</t>
  </si>
  <si>
    <t>(Mouse: 3-3996-1, Treatment: REGN3996, sac day: 3, weight change: -0.00636942675159233, viral titer: 7914180.84)</t>
  </si>
  <si>
    <t>(Mouse: 3-3996-2, Treatment: REGN3996, sac day: 3, weight change: -0.0410256410256411, viral titer: 607690.1)</t>
  </si>
  <si>
    <t>(Mouse: 3-3996-3, Treatment: REGN3996, sac day: 3, weight change: -0.00624999999999998, viral titer: 1226769.44)</t>
  </si>
  <si>
    <t>(Mouse: 3-7550-1, Treatment: REGN7550, sac day: 3, weight change: -0.0883977900552487, viral titer: 2922192.74)</t>
  </si>
  <si>
    <t>(Mouse: 3-7550-2, Treatment: REGN7550, sac day: 3, weight change: -0.122093023255814, viral titer: 1140470.77)</t>
  </si>
  <si>
    <t>(Mouse: 3-7550-3, Treatment: REGN7550, sac day: 3, weight change: -0.0171428571428572, viral titer: 781667.01)</t>
  </si>
  <si>
    <t>(Mouse: 3-7551-1, Treatment: REGN7551, sac day: 3, weight change: 0.0218579234972677, viral titer: 2675048.84)</t>
  </si>
  <si>
    <t>(Mouse: 3-7551-2, Treatment: REGN7551, sac day: 3, weight change: 0.0171428571428572, viral titer: 96954.46)</t>
  </si>
  <si>
    <t>(Mouse: 3-7551-3, Treatment: REGN7551, sac day: 3, weight change: 0.0502793296089387, viral titer: 3207461.05)</t>
  </si>
  <si>
    <t>(Mouse: 3-BX-1, Treatment: Baloxavir, sac day: 3, weight change: -0.0409356725146201, viral titer: 20663017.03)</t>
  </si>
  <si>
    <t>(Mouse: 3-BX-2, Treatment: Baloxavir, sac day: 3, weight change: -0.0227272727272728, viral titer: 10545244.89)</t>
  </si>
  <si>
    <t>(Mouse: 3-BX-3, Treatment: Baloxavir, sac day: 3, weight change: -0.00588235294117655, viral titer: 2984097.06)</t>
  </si>
  <si>
    <t>(Mouse: 3-OS-1, Treatment: Oseltamivir, sac day: 3, weight change: -0.0260416666666667, viral titer: 3142920.53)</t>
  </si>
  <si>
    <t>(Mouse: 3-OS-2, Treatment: Oseltamivir, sac day: 3, weight change: 0.0224719101123595, viral titer: 2820727.89)</t>
  </si>
  <si>
    <t>(Mouse: 3-OS-3, Treatment: Oseltamivir, sac day: 3, weight change: 0.00581395348837218, viral titer: 1394071.59)</t>
  </si>
  <si>
    <t>(Mouse: 3-PBS-1, Treatment: uninfected, sac day: 3, weight change: 0.00591715976331369, viral titer: 11.74)</t>
  </si>
  <si>
    <t>(Mouse: 3-PBS-2, Treatment: uninfected, sac day: 3, weight change: 0.00558659217877103, viral titer: 137.33)</t>
  </si>
  <si>
    <t>(Mouse: 3-PBS-3, Treatment: uninfected, sac day: 3, weight change: 0.0333333333333334, viral titer: 108.65)</t>
  </si>
  <si>
    <t>(Mouse: 4-1932-1, Treatment: REGN1932, sac day: 4, weight change: -0.0795454545454547, viral titer: 391079.96)</t>
  </si>
  <si>
    <t>(Mouse: 4-1932-2, Treatment: REGN1932, sac day: 4, weight change: -0.0773809523809524, viral titer: 459596.36)</t>
  </si>
  <si>
    <t>(Mouse: 4-1932-3, Treatment: REGN1932, sac day: 4, weight change: -0.0955414012738854, viral titer: 2095821.69)</t>
  </si>
  <si>
    <t>(Mouse: 4-3932-1, Treatment: REGN3932, sac day: 4, weight change: -0.0883977900552487, viral titer: 2149757.35)</t>
  </si>
  <si>
    <t>(Mouse: 4-3932-2, Treatment: REGN3932, sac day: 4, weight change: -0.122093023255814, viral titer: 1120183.13)</t>
  </si>
  <si>
    <t>(Mouse: 4-3932-3, Treatment: REGN3932, sac day: 4, weight change: -0.0171428571428572, viral titer: 534865.49)</t>
  </si>
  <si>
    <t>(Mouse: 4-3996-1, Treatment: REGN3996, sac day: 4, weight change: -0.0806451612903226, viral titer: 48580.25)</t>
  </si>
  <si>
    <t>(Mouse: 4-3996-2, Treatment: REGN3996, sac day: 4, weight change: -0.0615384615384615, viral titer: 929650.33)</t>
  </si>
  <si>
    <t>(Mouse: 4-3996-3, Treatment: REGN3996, sac day: 4, weight change: -0.0958083832335329, viral titer: 377961.1)</t>
  </si>
  <si>
    <t>(Mouse: 4-7550-1, Treatment: REGN7550, sac day: 4, weight change: -0.0726256983240222, viral titer: 398641.15)</t>
  </si>
  <si>
    <t>(Mouse: 4-7550-2, Treatment: REGN7550, sac day: 4, weight change: -0.123595505617978, viral titer: 715253.74)</t>
  </si>
  <si>
    <t>(Mouse: 4-7550-3, Treatment: REGN7550, sac day: 4, weight change: -0.0303030303030303, viral titer: 1751208.43)</t>
  </si>
  <si>
    <t>(Mouse: 4-7551-1, Treatment: REGN7551, sac day: 4, weight change: 0.0352941176470589, viral titer: 597730.28)</t>
  </si>
  <si>
    <t>(Mouse: 4-7551-2, Treatment: REGN7551, sac day: 4, weight change: -0.0691489361702128, viral titer: 835548.99)</t>
  </si>
  <si>
    <t>(Mouse: 4-7551-3, Treatment: REGN7551, sac day: 4, weight change: -0.0160427807486631, viral titer: 1945852.09)</t>
  </si>
  <si>
    <t>(Mouse: 4-BX-1, Treatment: Baloxavir, sac day: 4, weight change: -0.0607734806629835, viral titer: 499328.86)</t>
  </si>
  <si>
    <t>(Mouse: 4-BX-2, Treatment: Baloxavir, sac day: 4, weight change: -0.0294117647058823, viral titer: 2050684.63)</t>
  </si>
  <si>
    <t>(Mouse: 4-BX-3, Treatment: Baloxavir, sac day: 4, weight change: -0.086206896551724, viral titer: 506520.3)</t>
  </si>
  <si>
    <t>(Mouse: 4-OS-1, Treatment: Oseltamivir, sac day: 4, weight change: -0.0239520958083831, viral titer: 1303859.04)</t>
  </si>
  <si>
    <t>(Mouse: 4-OS-2, Treatment: Oseltamivir, sac day: 4, weight change: -0.0674157303370786, viral titer: 2544943.75)</t>
  </si>
  <si>
    <t>(Mouse: 4-OS-3, Treatment: Oseltamivir, sac day: 4, weight change: -0.109289617486339, viral titer: 1869949.35)</t>
  </si>
  <si>
    <t>(Mouse: 6-1932-1, Treatment: REGN1932, sac day: 6, weight change: -0.125, viral titer: 10954206.5)</t>
  </si>
  <si>
    <t>(Mouse: 6-1932-2, Treatment: REGN1932, sac day: 6, weight change: -0.188235294117647, viral titer: 10057748.31)</t>
  </si>
  <si>
    <t>(Mouse: 6-1932-3, Treatment: REGN1932, sac day: 6, weight change: -0.171428571428571, viral titer: 11181012.8)</t>
  </si>
  <si>
    <t>(Mouse: 6-3932-1, Treatment: REGN3932, sac day: 6, weight change: -0.106741573033708, viral titer: 1244800.28)</t>
  </si>
  <si>
    <t>(Mouse: 6-3932-2, Treatment: REGN3932, sac day: 6, weight change: -0.116279069767442, viral titer: 2181659.8)</t>
  </si>
  <si>
    <t>(Mouse: 6-3932-3, Treatment: REGN3932, sac day: 6, weight change: -0.0786516853932585, viral titer: 1505099.9)</t>
  </si>
  <si>
    <t>(Mouse: 6-3996-1, Treatment: REGN3996, sac day: 6, weight change: -0.0213903743315507, viral titer: 218836.41)</t>
  </si>
  <si>
    <t>(Mouse: 6-3996-2, Treatment: REGN3996, sac day: 6, weight change: -0.0505617977528091, viral titer: 85951.84)</t>
  </si>
  <si>
    <t>(Mouse: 6-3996-3, Treatment: REGN3996, sac day: 6, weight change: -0.0109289617486338, viral titer: 10920.03)</t>
  </si>
  <si>
    <t>(Mouse: 6-7550-1, Treatment: REGN7550, sac day: 6, weight change: -0.118918918918919, viral titer: 7029551.7)</t>
  </si>
  <si>
    <t>(Mouse: 6-7550-2, Treatment: REGN7550, sac day: 6, weight change: -0.140625, viral titer: 5416373.23)</t>
  </si>
  <si>
    <t>(Mouse: 6-7550-3, Treatment: REGN7550, sac day: 6, weight change: -0.127272727272727, viral titer: 4588999.08)</t>
  </si>
  <si>
    <t>(Mouse: 6-7551-1, Treatment: REGN7551, sac day: 6, weight change: -0.0103092783505154, viral titer: 570677.17)</t>
  </si>
  <si>
    <t>(Mouse: 6-7551-2, Treatment: REGN7551, sac day: 6, weight change: -0.104972375690608, viral titer: 2874377.52)</t>
  </si>
  <si>
    <t>(Mouse: 6-7551-3, Treatment: REGN7551, sac day: 6, weight change: -0.0782122905027932, viral titer: 5343192.46)</t>
  </si>
  <si>
    <t>(Mouse: 6-BX-1, Treatment: Baloxavir, sac day: 6, weight change: -0.148351648351648, viral titer: 11282150.36)</t>
  </si>
  <si>
    <t>(Mouse: 6-BX-2, Treatment: Baloxavir, sac day: 6, weight change: -0.179190751445087, viral titer: 5518389.23)</t>
  </si>
  <si>
    <t>(Mouse: 6-BX-3, Treatment: Baloxavir, sac day: 6, weight change: -0.0568181818181818, viral titer: 1801743.87)</t>
  </si>
  <si>
    <t>(Mouse: 6-OS-1, Treatment: Oseltamivir, sac day: 6, weight change: -0.0689655172413793, viral titer: 4015906.64)</t>
  </si>
  <si>
    <t>(Mouse: 6-OS-2, Treatment: Oseltamivir, sac day: 6, weight change: -0.109090909090909, viral titer: 8953176.86)</t>
  </si>
  <si>
    <t>(Mouse: 6-OS-3, Treatment: Oseltamivir, sac day: 6, weight change: -0.0106951871657754, viral titer: 236777.34)</t>
  </si>
  <si>
    <t>(Mouse: 7-1932-1, Treatment: REGN1932, sac day: 7, weight change: -0.263736263736264, viral titer: 820294.05)</t>
  </si>
  <si>
    <t>(Mouse: 7-1932-2, Treatment: REGN1932, sac day: 7, weight change: -0.205405405405405, viral titer: 429505.15)</t>
  </si>
  <si>
    <t>(Mouse: 7-1932-3, Treatment: REGN1932, sac day: 7, weight change: -0.215568862275449, viral titer: 458853.57)</t>
  </si>
  <si>
    <t>(Mouse: 7-3932-1, Treatment: REGN3932, sac day: 7, weight change: -0.246073298429319, viral titer: 12155.25)</t>
  </si>
  <si>
    <t>(Mouse: 7-3932-2, Treatment: REGN3932, sac day: 7, weight change: -0.253012048192771, viral titer: 174086.28)</t>
  </si>
  <si>
    <t>(Mouse: 7-3932-3, Treatment: REGN3932, sac day: 7, weight change: -0.275280898876405, viral titer: 13186.49)</t>
  </si>
  <si>
    <t>(Mouse: 7-3996-1, Treatment: REGN3996, sac day: 7, weight change: -0.0425531914893617, viral titer: 1801.8)</t>
  </si>
  <si>
    <t>(Mouse: 7-3996-2, Treatment: REGN3996, sac day: 7, weight change: -0.0117647058823529, viral titer: 4321.24)</t>
  </si>
  <si>
    <t>(Mouse: 7-3996-3, Treatment: REGN3996, sac day: 7, weight change: -0.00558659217877083, viral titer: 1717.05)</t>
  </si>
  <si>
    <t>(Mouse: 7-7550-1, Treatment: REGN7550, sac day: 7, weight change: -0.248520710059172, viral titer: 144232.35)</t>
  </si>
  <si>
    <t>(Mouse: 7-7550-2, Treatment: REGN7550, sac day: 7, weight change: -0.267441860465116, viral titer: 285211.46)</t>
  </si>
  <si>
    <t>(Mouse: 7-7550-3, Treatment: REGN7550, sac day: 7, weight change: -0.214689265536723, viral titer: 313612.02)</t>
  </si>
  <si>
    <t>(Mouse: 7-7551-1, Treatment: REGN7551, sac day: 7, weight change: -0.179347826086956, viral titer: 333367.36)</t>
  </si>
  <si>
    <t>(Mouse: 7-7551-2, Treatment: REGN7551, sac day: 7, weight change: -0.0535714285714286, viral titer: 30977.21)</t>
  </si>
  <si>
    <t>(Mouse: 7-7551-3, Treatment: REGN7551, sac day: 7, weight change: -0.214285714285714, viral titer: 57795.08)</t>
  </si>
  <si>
    <t>(Mouse: 7-BX-1, Treatment: Baloxavir, sac day: 7, weight change: -0.246913580246914, viral titer: 420553.95)</t>
  </si>
  <si>
    <t>(Mouse: 7-BX-2, Treatment: Baloxavir, sac day: 7, weight change: -0.275675675675676, viral titer: 846553.17)</t>
  </si>
  <si>
    <t>(Mouse: 7-BX-3, Treatment: Baloxavir, sac day: 7, weight change: -0.13855421686747, viral titer: 168842.47)</t>
  </si>
  <si>
    <t>(Mouse: 7-OS-1, Treatment: Oseltamivir, sac day: 7, weight change: -0.130681818181818, viral titer: 160516.46)</t>
  </si>
  <si>
    <t>(Mouse: 7-OS-2, Treatment: Oseltamivir, sac day: 7, weight change: -0.0294117647058823, viral titer: 32287.86)</t>
  </si>
  <si>
    <t>(Mouse: 7-OS-3, Treatment: Oseltamivir, sac day: 7, weight change: -0.198895027624309, viral titer: 203884.34)</t>
  </si>
  <si>
    <t>(Mouse: 8-1932-1, Treatment: REGN1932, sac day: 8, weight change: -0.245398773006135, viral titer: 90591.25)</t>
  </si>
  <si>
    <t>(Mouse: 8-1932-2, Treatment: REGN1932, sac day: 8, weight change: -0.294797687861272, viral titer: 340114.53)</t>
  </si>
  <si>
    <t>(Mouse: 8-1932-3, Treatment: REGN1932, sac day: 8, weight change: -0.276470588235294, viral titer: 2878484.6)</t>
  </si>
  <si>
    <t>(Mouse: 8-3932-1, Treatment: REGN3932, sac day: 8, weight change: -0.270718232044199, viral titer: 54453.47)</t>
  </si>
  <si>
    <t>(Mouse: 8-3932-2, Treatment: REGN3932, sac day: 8, weight change: -0.245901639344262, viral titer: 286.51)</t>
  </si>
  <si>
    <t>(Mouse: 8-3932-3, Treatment: REGN3932, sac day: 8, weight change: -0.108433734939759, viral titer: 838.33)</t>
  </si>
  <si>
    <t>(Mouse: 8-3996-1, Treatment: REGN3996, sac day: 8, weight change: 0.0402010050251257, viral titer: 469.16)</t>
  </si>
  <si>
    <t>(Mouse: 8-3996-2, Treatment: REGN3996, sac day: 8, weight change: 0.0119047619047619, viral titer: 92.73)</t>
  </si>
  <si>
    <t>(Mouse: 8-3996-3, Treatment: REGN3996, sac day: 8, weight change: -0.0117647058823529, viral titer: 102.46)</t>
  </si>
  <si>
    <t>(Mouse: 8-7550-1, Treatment: REGN7550, sac day: 8, weight change: -0.27807486631016, viral titer: 22886.16)</t>
  </si>
  <si>
    <t>(Mouse: 8-7550-2, Treatment: REGN7550, sac day: 8, weight change: -0.252808988764045, viral titer: 197398.4)</t>
  </si>
  <si>
    <t>(Mouse: 8-7550-3, Treatment: REGN7550, sac day: 8, weight change: -0.248520710059172, viral titer: 283195.04)</t>
  </si>
  <si>
    <t>(Mouse: 8-7551-1, Treatment: REGN7551, sac day: 8, weight change: -0.281081081081081, viral titer: 24346.58)</t>
  </si>
  <si>
    <t>(Mouse: 8-7551-2, Treatment: REGN7551, sac day: 8, weight change: -0.227027027027027, viral titer: 45654.05)</t>
  </si>
  <si>
    <t>(Mouse: 8-7551-3, Treatment: REGN7551, sac day: 8, weight change: -0.186335403726708, viral titer: 3589.67)</t>
  </si>
  <si>
    <t>(Mouse: 8-BX-1, Treatment: Baloxavir, sac day: 8, weight change: -0.26775956284153, viral titer: 3417.26)</t>
  </si>
  <si>
    <t>(Mouse: 8-BX-2, Treatment: Baloxavir, sac day: 8, weight change: -0.252941176470588, viral titer: 1533.75)</t>
  </si>
  <si>
    <t>(Mouse: 8-BX-3, Treatment: Baloxavir, sac day: 8, weight change: -0.277456647398844, viral titer: 7695.09)</t>
  </si>
  <si>
    <t>(Mouse: 8-OS-1, Treatment: Oseltamivir, sac day: 8, weight change: -0.213903743315508, viral titer: 5038.01)</t>
  </si>
  <si>
    <t>(Mouse: 8-OS-2, Treatment: Oseltamivir, sac day: 8, weight change: -0.152542372881356, viral titer: 106152.43)</t>
  </si>
  <si>
    <t>(Mouse: 8-OS-3, Treatment: Oseltamivir, sac day: 8, weight change: -0.00617283950617271, viral titer: 4468.75)</t>
  </si>
  <si>
    <t>Column2</t>
  </si>
  <si>
    <t xml:space="preserve">mouse </t>
  </si>
  <si>
    <t>treat</t>
  </si>
  <si>
    <t>day</t>
  </si>
  <si>
    <t xml:space="preserve">weight </t>
  </si>
  <si>
    <t>virus</t>
  </si>
  <si>
    <t>Column3</t>
  </si>
  <si>
    <t>Column4</t>
  </si>
  <si>
    <t>ID</t>
  </si>
  <si>
    <t xml:space="preserve">cell </t>
  </si>
  <si>
    <t xml:space="preserve">rep </t>
  </si>
  <si>
    <t>inf</t>
  </si>
  <si>
    <t>CT26</t>
  </si>
  <si>
    <t>+</t>
  </si>
  <si>
    <t>-</t>
  </si>
  <si>
    <t>CT26_lacZ+</t>
  </si>
  <si>
    <t>CT26_lacZ-</t>
  </si>
  <si>
    <t>concetration (ng/ ult)</t>
  </si>
  <si>
    <t>total RNA input 5 ult</t>
  </si>
  <si>
    <t xml:space="preserve">Fold dilution </t>
  </si>
  <si>
    <t>diluted adaptor--&gt; 2/5 ult</t>
  </si>
  <si>
    <t xml:space="preserve">Vi: aliquot volume </t>
  </si>
  <si>
    <t>dilutent volume</t>
  </si>
  <si>
    <t>DF</t>
  </si>
  <si>
    <t>5 of 25x</t>
  </si>
  <si>
    <t>DF2</t>
  </si>
  <si>
    <t>DF (100) = DF1 (25) X DF2(4)</t>
  </si>
  <si>
    <t>DF (25) = DF1 (5) X DF2(5)</t>
  </si>
  <si>
    <r>
      <t>V</t>
    </r>
    <r>
      <rPr>
        <sz val="12"/>
        <color rgb="FF333333"/>
        <rFont val="MJXc-TeX-math-I"/>
      </rPr>
      <t>i</t>
    </r>
    <r>
      <rPr>
        <sz val="18"/>
        <color rgb="FF333333"/>
        <rFont val="MJXc-TeX-main-R"/>
      </rPr>
      <t>=aliquot volume</t>
    </r>
    <r>
      <rPr>
        <sz val="16"/>
        <color rgb="FF333333"/>
        <rFont val="Helvetica Neue"/>
        <family val="2"/>
      </rPr>
      <t> and</t>
    </r>
  </si>
  <si>
    <r>
      <t>V</t>
    </r>
    <r>
      <rPr>
        <sz val="12"/>
        <color rgb="FF333333"/>
        <rFont val="MJXc-TeX-math-I"/>
      </rPr>
      <t>f</t>
    </r>
    <r>
      <rPr>
        <sz val="18"/>
        <color rgb="FF333333"/>
        <rFont val="MJXc-TeX-main-R"/>
      </rPr>
      <t>=final volume=aliquot volume + diluent volume</t>
    </r>
  </si>
  <si>
    <r>
      <t>DF=</t>
    </r>
    <r>
      <rPr>
        <sz val="18"/>
        <color rgb="FF333333"/>
        <rFont val="MJXc-TeX-math-I"/>
      </rPr>
      <t>V</t>
    </r>
    <r>
      <rPr>
        <sz val="12"/>
        <color rgb="FF333333"/>
        <rFont val="MJXc-TeX-math-I"/>
      </rPr>
      <t xml:space="preserve">f / </t>
    </r>
    <r>
      <rPr>
        <sz val="18"/>
        <color rgb="FF333333"/>
        <rFont val="MJXc-TeX-math-I"/>
      </rPr>
      <t>V</t>
    </r>
    <r>
      <rPr>
        <sz val="12"/>
        <color rgb="FF333333"/>
        <rFont val="MJXc-TeX-math-I"/>
      </rPr>
      <t>i</t>
    </r>
    <r>
      <rPr>
        <sz val="16"/>
        <color rgb="FF333333"/>
        <rFont val="Helvetica Neue"/>
        <family val="2"/>
      </rPr>
      <t>, where</t>
    </r>
  </si>
  <si>
    <t xml:space="preserve">Vf </t>
  </si>
  <si>
    <t>https://socratic.org/questions/how-do-we-dilute-a-bacterial-culture-50-fold-100-fold-and-200-fold#158506</t>
  </si>
  <si>
    <t>4 of 5x</t>
  </si>
  <si>
    <t>post serial</t>
  </si>
  <si>
    <t>remainder voujme</t>
  </si>
  <si>
    <t xml:space="preserve">make up 12.5 ult of diluted adaptor.. </t>
  </si>
  <si>
    <t>Index</t>
  </si>
  <si>
    <t>cycles</t>
  </si>
  <si>
    <t>B3</t>
  </si>
  <si>
    <t>B10</t>
  </si>
  <si>
    <t>B12</t>
  </si>
  <si>
    <t>C1</t>
  </si>
  <si>
    <t>C7</t>
  </si>
  <si>
    <t>C9</t>
  </si>
  <si>
    <t>D1</t>
  </si>
  <si>
    <t>D6</t>
  </si>
  <si>
    <t>D12</t>
  </si>
  <si>
    <t>E1</t>
  </si>
  <si>
    <t>E6</t>
  </si>
  <si>
    <t>E7</t>
  </si>
  <si>
    <t>qubit (ng/ult)</t>
  </si>
  <si>
    <t>https://assets.thermofisher.com/TFS-Assets/LSG/manuals/MAN0017455_Qubit_1X_dsDNA_HS_Assay_Kit_UG.pdf</t>
  </si>
  <si>
    <t>E6611A</t>
  </si>
  <si>
    <t>NEB</t>
  </si>
  <si>
    <t xml:space="preserve">Index universal primer mix </t>
  </si>
  <si>
    <t>lot</t>
  </si>
  <si>
    <t>E7490S</t>
  </si>
  <si>
    <t>NEBNext poly(a) mRNA magnetic isolation module</t>
  </si>
  <si>
    <t>E7770S</t>
  </si>
  <si>
    <t>NEBNExt ultra 11 RNA library prep kit for illuminal</t>
  </si>
  <si>
    <t>B23317</t>
  </si>
  <si>
    <t>Beckman coulter</t>
  </si>
  <si>
    <t>SPRIselect</t>
  </si>
  <si>
    <t>5067-1504</t>
  </si>
  <si>
    <t xml:space="preserve">Agilent </t>
  </si>
  <si>
    <t>DNA Chips</t>
  </si>
  <si>
    <t>XG31BK10</t>
  </si>
  <si>
    <t>DNA 1000 Reagents</t>
  </si>
  <si>
    <t>Q33231</t>
  </si>
  <si>
    <t>Invitrogen</t>
  </si>
  <si>
    <t>Wubit 1XdsDNA HS Assay Kit</t>
  </si>
  <si>
    <t xml:space="preserve">description </t>
  </si>
  <si>
    <t>vendor</t>
  </si>
  <si>
    <t xml:space="preserve">Ref </t>
  </si>
  <si>
    <t xml:space="preserve">alexa fluor 488 goat anti rabbit </t>
  </si>
  <si>
    <t>anti-VSV polyclonal antibody</t>
  </si>
  <si>
    <t xml:space="preserve">near infared reporter for virus </t>
  </si>
  <si>
    <t xml:space="preserve">iRFP </t>
  </si>
  <si>
    <t>cy 55</t>
  </si>
  <si>
    <t>AF488</t>
  </si>
  <si>
    <t>laser/filter combo</t>
  </si>
  <si>
    <t>675/720</t>
  </si>
  <si>
    <t>Excitation: 595 nm; Emission: 615 nm</t>
  </si>
  <si>
    <t>488/517</t>
  </si>
  <si>
    <t xml:space="preserve">Buy new high sensitivity and rna chips </t>
  </si>
  <si>
    <t>5037-4626</t>
  </si>
  <si>
    <t>hs dna</t>
  </si>
  <si>
    <t>rna</t>
  </si>
  <si>
    <t>5067-1511</t>
  </si>
  <si>
    <t>Rat IgG2a kappa Isotype Control (eBR2a), eFluor 615, eBioscience™</t>
  </si>
  <si>
    <t>42-4321-82</t>
  </si>
  <si>
    <t>invitrogen</t>
  </si>
  <si>
    <t>CD8a Monoclonal Antibody (53-6.7), eFluor 615, eBioscience™</t>
  </si>
  <si>
    <t>plan for stianing tumors:</t>
  </si>
  <si>
    <t>day 3</t>
  </si>
  <si>
    <t>day 1</t>
  </si>
  <si>
    <t>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</si>
</sst>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6"/>
      <color rgb="FF333333"/>
      <name val="Helvetica Neue"/>
      <family val="2"/>
    </font>
    <font>
      <sz val="18"/>
      <color rgb="FF333333"/>
      <name val="MJXc-TeX-main-R"/>
    </font>
    <font>
      <sz val="18"/>
      <color rgb="FF333333"/>
      <name val="MJXc-TeX-math-I"/>
    </font>
    <font>
      <sz val="12"/>
      <color rgb="FF333333"/>
      <name val="MJXc-TeX-math-I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2" fillId="0" borderId="1" xfId="0" applyFont="1" applyBorder="1"/>
    <xf numFmtId="0" fontId="0" fillId="0" borderId="0" xfId="0" applyBorder="1"/>
    <xf numFmtId="0" fontId="4" fillId="6" borderId="0" xfId="0" applyFont="1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3" borderId="0" xfId="0" applyFont="1" applyFill="1" applyBorder="1"/>
    <xf numFmtId="0" fontId="0" fillId="0" borderId="0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6" fillId="0" borderId="0" xfId="0" applyFont="1"/>
    <xf numFmtId="10" fontId="0" fillId="0" borderId="0" xfId="1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Font="1" applyBorder="1"/>
    <xf numFmtId="0" fontId="0" fillId="16" borderId="4" xfId="0" applyFont="1" applyFill="1" applyBorder="1"/>
    <xf numFmtId="0" fontId="7" fillId="15" borderId="4" xfId="0" applyFont="1" applyFill="1" applyBorder="1"/>
    <xf numFmtId="0" fontId="7" fillId="15" borderId="2" xfId="0" applyFont="1" applyFill="1" applyBorder="1"/>
    <xf numFmtId="0" fontId="7" fillId="15" borderId="3" xfId="0" applyFont="1" applyFill="1" applyBorder="1"/>
    <xf numFmtId="0" fontId="7" fillId="15" borderId="3" xfId="0" applyFont="1" applyFill="1" applyBorder="1" applyAlignment="1">
      <alignment horizontal="center"/>
    </xf>
    <xf numFmtId="0" fontId="0" fillId="14" borderId="2" xfId="0" applyFont="1" applyFill="1" applyBorder="1"/>
    <xf numFmtId="0" fontId="0" fillId="14" borderId="3" xfId="0" applyFont="1" applyFill="1" applyBorder="1"/>
    <xf numFmtId="0" fontId="0" fillId="16" borderId="3" xfId="0" applyFont="1" applyFill="1" applyBorder="1" applyAlignment="1">
      <alignment horizontal="center"/>
    </xf>
    <xf numFmtId="0" fontId="6" fillId="16" borderId="3" xfId="0" applyFont="1" applyFill="1" applyBorder="1"/>
    <xf numFmtId="0" fontId="0" fillId="0" borderId="3" xfId="0" applyFont="1" applyBorder="1" applyAlignment="1">
      <alignment horizontal="center"/>
    </xf>
    <xf numFmtId="0" fontId="6" fillId="0" borderId="3" xfId="0" applyFont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9" borderId="2" xfId="0" applyFont="1" applyFill="1" applyBorder="1"/>
    <xf numFmtId="0" fontId="0" fillId="9" borderId="3" xfId="0" applyFont="1" applyFill="1" applyBorder="1"/>
    <xf numFmtId="0" fontId="0" fillId="11" borderId="2" xfId="0" applyFont="1" applyFill="1" applyBorder="1"/>
    <xf numFmtId="0" fontId="0" fillId="11" borderId="3" xfId="0" applyFont="1" applyFill="1" applyBorder="1"/>
    <xf numFmtId="0" fontId="0" fillId="12" borderId="2" xfId="0" applyFont="1" applyFill="1" applyBorder="1"/>
    <xf numFmtId="0" fontId="0" fillId="12" borderId="3" xfId="0" applyFont="1" applyFill="1" applyBorder="1"/>
    <xf numFmtId="0" fontId="0" fillId="8" borderId="2" xfId="0" applyFont="1" applyFill="1" applyBorder="1"/>
    <xf numFmtId="0" fontId="0" fillId="8" borderId="3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0" fillId="13" borderId="2" xfId="0" applyFont="1" applyFill="1" applyBorder="1"/>
    <xf numFmtId="0" fontId="0" fillId="13" borderId="3" xfId="0" applyFont="1" applyFill="1" applyBorder="1"/>
    <xf numFmtId="1" fontId="6" fillId="16" borderId="3" xfId="0" applyNumberFormat="1" applyFont="1" applyFill="1" applyBorder="1"/>
    <xf numFmtId="0" fontId="7" fillId="15" borderId="3" xfId="0" applyNumberFormat="1" applyFont="1" applyFill="1" applyBorder="1" applyAlignment="1">
      <alignment horizontal="center"/>
    </xf>
    <xf numFmtId="0" fontId="0" fillId="16" borderId="3" xfId="1" applyNumberFormat="1" applyFont="1" applyFill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0" xfId="0" applyNumberFormat="1"/>
    <xf numFmtId="1" fontId="0" fillId="16" borderId="3" xfId="1" applyNumberFormat="1" applyFont="1" applyFill="1" applyBorder="1" applyAlignment="1">
      <alignment horizontal="center"/>
    </xf>
    <xf numFmtId="0" fontId="8" fillId="0" borderId="0" xfId="0" applyFont="1" applyAlignment="1">
      <alignment vertical="center"/>
    </xf>
    <xf numFmtId="2" fontId="0" fillId="0" borderId="0" xfId="1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4A118-8825-3F42-A418-C89C87EA605E}" name="Table1" displayName="Table1" ref="A1:G257" totalsRowShown="0">
  <autoFilter ref="A1:G257" xr:uid="{22B40323-ADA9-7245-9B25-D56CA261E135}">
    <filterColumn colId="1">
      <customFilters>
        <customFilter operator="notEqual" val=" "/>
      </customFilters>
    </filterColumn>
  </autoFilter>
  <sortState xmlns:xlrd2="http://schemas.microsoft.com/office/spreadsheetml/2017/richdata2" ref="A2:F257">
    <sortCondition ref="A1:A257"/>
  </sortState>
  <tableColumns count="7">
    <tableColumn id="1" xr3:uid="{B490E430-305B-E141-AE1C-27D6D841B159}" name="Mouse"/>
    <tableColumn id="2" xr3:uid="{CD7A281A-A9E3-E544-9516-7ADF12378ADF}" name="Treatment"/>
    <tableColumn id="3" xr3:uid="{087127CF-B550-264B-856C-0A40217DB896}" name="Sac Day"/>
    <tableColumn id="4" xr3:uid="{0F86CCC7-8DC1-854F-B3CE-2620C5445952}" name="weight change %"/>
    <tableColumn id="7" xr3:uid="{1851B866-9DFA-5942-8E9E-9E309034E04B}" name="Column2"/>
    <tableColumn id="5" xr3:uid="{8A1471C7-B55C-3841-A04B-FFCFEC2C8D85}" name="viral titer"/>
    <tableColumn id="6" xr3:uid="{B4A4986E-120B-4147-BA15-BBFF9EC6E5C2}" name="Column1" dataDxfId="4">
      <calculatedColumnFormula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E54FEC-C756-974D-815C-5AAFC68E63F5}" name="Table4" displayName="Table4" ref="A1:K13" totalsRowShown="0">
  <autoFilter ref="A1:K13" xr:uid="{CB799010-C9BA-7540-AEEE-D0DF894ADC53}"/>
  <sortState xmlns:xlrd2="http://schemas.microsoft.com/office/spreadsheetml/2017/richdata2" ref="A2:H13">
    <sortCondition ref="A1:A13"/>
  </sortState>
  <tableColumns count="11">
    <tableColumn id="1" xr3:uid="{A2D214B9-2AFA-6240-A577-29BDB109A1EB}" name="ID"/>
    <tableColumn id="2" xr3:uid="{E82BB6E0-1C63-8141-AFBF-0205A4350954}" name="cell "/>
    <tableColumn id="3" xr3:uid="{7B37CBAA-604B-8F40-ADCB-5E7C92C9AD58}" name="rep "/>
    <tableColumn id="4" xr3:uid="{20306AD6-898A-4C4E-9155-5D1279E8F9CA}" name="inf"/>
    <tableColumn id="11" xr3:uid="{05A4D854-441B-F54B-B641-0AE1A2A18FCA}" name="Column1" dataDxfId="2">
      <calculatedColumnFormula>Table4[[#This Row],[cell ]]&amp;Table4[[#This Row],[rep ]]&amp;"inf"&amp;Table4[[#This Row],[inf]]</calculatedColumnFormula>
    </tableColumn>
    <tableColumn id="5" xr3:uid="{B9363A53-17DD-BE4D-9824-A160F70F059E}" name="concetration (ng/ ult)"/>
    <tableColumn id="6" xr3:uid="{66DD3890-6363-8346-BEC2-F0000F66D45A}" name="total RNA input 5 ult">
      <calculatedColumnFormula>5*F2</calculatedColumnFormula>
    </tableColumn>
    <tableColumn id="7" xr3:uid="{49191A2F-E510-AE45-B6F8-506AE4FFC537}" name="Fold dilution "/>
    <tableColumn id="8" xr3:uid="{834631C7-224E-FB4E-956B-D5B11C0D4BAE}" name="Index"/>
    <tableColumn id="9" xr3:uid="{C5ABE6B2-04BF-E142-B773-991CB91DB930}" name="cycles"/>
    <tableColumn id="10" xr3:uid="{B3DE624C-78C2-084B-B8BF-E744AC7F9A40}" name="qubit (ng/ult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5F01FE-7B86-2E4E-A3D3-BE1BACC585BC}" name="Table2" displayName="Table2" ref="B1:J129" totalsRowShown="0">
  <autoFilter ref="B1:J129" xr:uid="{E0547C4D-CD3A-B446-8FA9-F3E1EAE46893}"/>
  <sortState xmlns:xlrd2="http://schemas.microsoft.com/office/spreadsheetml/2017/richdata2" ref="B2:J129">
    <sortCondition ref="C1:C129"/>
  </sortState>
  <tableColumns count="9">
    <tableColumn id="1" xr3:uid="{BDC45DB2-C694-4549-87DD-8B00F272CA41}" name="mouse "/>
    <tableColumn id="9" xr3:uid="{D552B6C9-ABEF-BC43-A8A0-66B4DA4DCEA8}" name="Column4"/>
    <tableColumn id="2" xr3:uid="{F5C75A75-A774-2049-813F-0BE3B861F3CD}" name="treat"/>
    <tableColumn id="3" xr3:uid="{3F30E782-6798-DD4E-9BE7-B463F3150EBB}" name="day"/>
    <tableColumn id="4" xr3:uid="{A5A725F7-E116-7F4E-8264-4306EB830360}" name="Column1"/>
    <tableColumn id="5" xr3:uid="{D7ED5CCF-B1B9-E143-A059-F92820C9E0E0}" name="weight "/>
    <tableColumn id="6" xr3:uid="{7DEF8974-57EA-8F43-A0F4-D61CD9B3E891}" name="Column2"/>
    <tableColumn id="7" xr3:uid="{1BF3F9C3-76AE-384F-ABBC-B3A7137EC425}" name="virus"/>
    <tableColumn id="8" xr3:uid="{F98AAFB6-6362-8F4E-8E07-8D5C53508EC0}" name="Column3" dataDxfId="3">
      <calculatedColumnFormula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1A2710-BCA9-7D44-AD6D-42D18ADD1810}" name="Table3" displayName="Table3" ref="A1:B129" totalsRowShown="0">
  <autoFilter ref="A1:B129" xr:uid="{7E1B189E-DF55-2E4C-B271-0F4BE1A065C6}"/>
  <sortState xmlns:xlrd2="http://schemas.microsoft.com/office/spreadsheetml/2017/richdata2" ref="A2:B129">
    <sortCondition ref="B1:B129"/>
  </sortState>
  <tableColumns count="2">
    <tableColumn id="1" xr3:uid="{D555D1ED-620C-5446-B032-ED5E28B7C958}" name="Column1"/>
    <tableColumn id="2" xr3:uid="{3AC81291-CDD0-3F47-902A-EAD475A76D87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2A37-B74C-F843-9644-E690BE6B28F3}">
  <dimension ref="A2:CI144"/>
  <sheetViews>
    <sheetView zoomScale="64" workbookViewId="0">
      <selection activeCell="BO119" sqref="BO119"/>
    </sheetView>
  </sheetViews>
  <sheetFormatPr baseColWidth="10" defaultRowHeight="16"/>
  <sheetData>
    <row r="2" spans="1:87" s="1" customFormat="1">
      <c r="A2" s="1" t="s">
        <v>9</v>
      </c>
      <c r="B2" s="1" t="s">
        <v>0</v>
      </c>
      <c r="C2" s="5">
        <v>1</v>
      </c>
      <c r="D2" s="5">
        <v>2</v>
      </c>
      <c r="E2" s="1">
        <v>3</v>
      </c>
      <c r="F2" s="1">
        <v>4</v>
      </c>
      <c r="G2" s="1" t="s">
        <v>41</v>
      </c>
      <c r="H2" s="1" t="s">
        <v>42</v>
      </c>
      <c r="I2" s="5">
        <v>8</v>
      </c>
      <c r="J2" s="5">
        <v>16</v>
      </c>
      <c r="K2"/>
      <c r="L2" s="1" t="s">
        <v>10</v>
      </c>
      <c r="M2" s="1" t="s">
        <v>0</v>
      </c>
      <c r="N2" s="5">
        <v>1</v>
      </c>
      <c r="O2" s="5">
        <v>2</v>
      </c>
      <c r="P2" s="1">
        <v>3</v>
      </c>
      <c r="Q2" s="1">
        <v>4</v>
      </c>
      <c r="R2" s="1" t="s">
        <v>41</v>
      </c>
      <c r="S2" s="1" t="s">
        <v>42</v>
      </c>
      <c r="T2" s="5">
        <v>8</v>
      </c>
      <c r="U2" s="5">
        <v>16</v>
      </c>
      <c r="W2" s="1" t="s">
        <v>11</v>
      </c>
      <c r="X2" s="1" t="s">
        <v>0</v>
      </c>
      <c r="Y2" s="5">
        <v>1</v>
      </c>
      <c r="Z2" s="5">
        <v>2</v>
      </c>
      <c r="AA2" s="1">
        <v>3</v>
      </c>
      <c r="AB2" s="1">
        <v>4</v>
      </c>
      <c r="AC2" s="1" t="s">
        <v>41</v>
      </c>
      <c r="AD2" s="1" t="s">
        <v>42</v>
      </c>
      <c r="AE2" s="5">
        <v>8</v>
      </c>
      <c r="AF2" s="5">
        <v>16</v>
      </c>
      <c r="AH2" s="1" t="s">
        <v>12</v>
      </c>
      <c r="AI2" s="1" t="s">
        <v>0</v>
      </c>
      <c r="AJ2" s="5">
        <v>1</v>
      </c>
      <c r="AK2" s="5">
        <v>2</v>
      </c>
      <c r="AL2" s="1">
        <v>3</v>
      </c>
      <c r="AM2" s="1">
        <v>4</v>
      </c>
      <c r="AN2" s="1" t="s">
        <v>41</v>
      </c>
      <c r="AO2" s="1" t="s">
        <v>42</v>
      </c>
      <c r="AP2" s="5">
        <v>8</v>
      </c>
      <c r="AQ2" s="5">
        <v>16</v>
      </c>
      <c r="AS2" s="1" t="s">
        <v>13</v>
      </c>
      <c r="AT2" s="1" t="s">
        <v>0</v>
      </c>
      <c r="AU2" s="5">
        <v>1</v>
      </c>
      <c r="AV2" s="5">
        <v>2</v>
      </c>
      <c r="AW2" s="1">
        <v>3</v>
      </c>
      <c r="AX2" s="1">
        <v>4</v>
      </c>
      <c r="AY2" s="1" t="s">
        <v>41</v>
      </c>
      <c r="AZ2" s="1" t="s">
        <v>42</v>
      </c>
      <c r="BA2" s="5">
        <v>8</v>
      </c>
      <c r="BB2" s="5">
        <v>16</v>
      </c>
      <c r="BD2" s="1" t="s">
        <v>14</v>
      </c>
      <c r="BE2" s="1" t="s">
        <v>0</v>
      </c>
      <c r="BF2" s="5">
        <v>1</v>
      </c>
      <c r="BG2" s="5">
        <v>2</v>
      </c>
      <c r="BH2" s="1">
        <v>3</v>
      </c>
      <c r="BI2" s="1">
        <v>4</v>
      </c>
      <c r="BJ2" s="1" t="s">
        <v>41</v>
      </c>
      <c r="BK2" s="1" t="s">
        <v>42</v>
      </c>
      <c r="BL2" s="5">
        <v>8</v>
      </c>
      <c r="BM2" s="5">
        <v>16</v>
      </c>
      <c r="BO2" s="1" t="s">
        <v>15</v>
      </c>
      <c r="BP2" s="1" t="s">
        <v>0</v>
      </c>
      <c r="BQ2" s="5">
        <v>1</v>
      </c>
      <c r="BR2" s="5">
        <v>2</v>
      </c>
      <c r="BS2" s="1">
        <v>3</v>
      </c>
      <c r="BT2" s="1">
        <v>4</v>
      </c>
      <c r="BU2" s="1" t="s">
        <v>41</v>
      </c>
      <c r="BV2" s="1" t="s">
        <v>42</v>
      </c>
      <c r="BW2" s="5">
        <v>8</v>
      </c>
      <c r="BX2" s="5">
        <v>16</v>
      </c>
      <c r="BZ2" s="1" t="s">
        <v>16</v>
      </c>
      <c r="CA2" s="1" t="s">
        <v>0</v>
      </c>
      <c r="CB2" s="5">
        <v>1</v>
      </c>
      <c r="CC2" s="5">
        <v>2</v>
      </c>
      <c r="CD2" s="1">
        <v>3</v>
      </c>
      <c r="CE2" s="1">
        <v>4</v>
      </c>
      <c r="CF2" s="1" t="s">
        <v>41</v>
      </c>
      <c r="CG2" s="1" t="s">
        <v>42</v>
      </c>
      <c r="CH2" s="5">
        <v>8</v>
      </c>
      <c r="CI2" s="5">
        <v>16</v>
      </c>
    </row>
    <row r="3" spans="1:87" s="1" customFormat="1">
      <c r="B3" s="1" t="s">
        <v>43</v>
      </c>
      <c r="C3" s="6">
        <v>30.5</v>
      </c>
      <c r="D3" s="6">
        <v>16.75</v>
      </c>
      <c r="E3" s="2"/>
      <c r="F3" s="2"/>
      <c r="G3" s="2"/>
      <c r="H3" s="2"/>
      <c r="I3" s="8"/>
      <c r="J3" s="8"/>
      <c r="K3"/>
      <c r="M3" s="1" t="s">
        <v>43</v>
      </c>
      <c r="N3" s="6">
        <v>327.75</v>
      </c>
      <c r="O3" s="6">
        <v>611</v>
      </c>
      <c r="P3" s="2"/>
      <c r="Q3" s="2"/>
      <c r="R3" s="2"/>
      <c r="S3" s="2"/>
      <c r="T3" s="8"/>
      <c r="U3" s="8"/>
      <c r="X3" s="1" t="s">
        <v>43</v>
      </c>
      <c r="Y3" s="6">
        <v>-0.25</v>
      </c>
      <c r="Z3" s="6">
        <v>-1.5</v>
      </c>
      <c r="AA3" s="2"/>
      <c r="AB3" s="2"/>
      <c r="AC3" s="2"/>
      <c r="AD3" s="2"/>
      <c r="AE3" s="8"/>
      <c r="AF3" s="8"/>
      <c r="AI3" s="1" t="s">
        <v>43</v>
      </c>
      <c r="AJ3" s="6">
        <v>26.25</v>
      </c>
      <c r="AK3" s="6">
        <v>40.25</v>
      </c>
      <c r="AL3" s="2"/>
      <c r="AM3" s="2"/>
      <c r="AN3" s="2"/>
      <c r="AO3" s="2"/>
      <c r="AP3" s="8"/>
      <c r="AQ3" s="8"/>
      <c r="AT3" s="1" t="s">
        <v>43</v>
      </c>
      <c r="AU3" s="6">
        <v>68.5</v>
      </c>
      <c r="AV3" s="6">
        <v>80.75</v>
      </c>
      <c r="AW3" s="2"/>
      <c r="AX3" s="2"/>
      <c r="AY3" s="2"/>
      <c r="AZ3" s="2"/>
      <c r="BA3" s="8"/>
      <c r="BB3" s="8"/>
      <c r="BE3" s="1" t="s">
        <v>43</v>
      </c>
      <c r="BF3" s="6">
        <v>42.25</v>
      </c>
      <c r="BG3" s="6">
        <v>24.25</v>
      </c>
      <c r="BH3" s="2"/>
      <c r="BI3" s="2"/>
      <c r="BJ3" s="2"/>
      <c r="BK3" s="2"/>
      <c r="BL3" s="8"/>
      <c r="BM3" s="8"/>
      <c r="BP3" s="1" t="s">
        <v>43</v>
      </c>
      <c r="BQ3" s="6">
        <v>115.5</v>
      </c>
      <c r="BR3" s="6">
        <v>114.75</v>
      </c>
      <c r="BS3" s="2"/>
      <c r="BT3" s="2"/>
      <c r="BU3" s="2"/>
      <c r="BV3" s="2"/>
      <c r="BW3" s="8"/>
      <c r="BX3" s="8"/>
      <c r="CA3" s="1" t="s">
        <v>43</v>
      </c>
      <c r="CB3" s="6">
        <v>8.5</v>
      </c>
      <c r="CC3" s="6">
        <v>14.25</v>
      </c>
      <c r="CD3" s="2"/>
      <c r="CE3" s="2"/>
      <c r="CF3" s="2"/>
      <c r="CG3" s="2"/>
      <c r="CH3" s="8"/>
      <c r="CI3" s="8"/>
    </row>
    <row r="4" spans="1:87" s="1" customFormat="1">
      <c r="C4" s="6">
        <v>10</v>
      </c>
      <c r="D4" s="6">
        <v>31.75</v>
      </c>
      <c r="E4" s="2"/>
      <c r="F4" s="2"/>
      <c r="G4" s="2"/>
      <c r="H4" s="2"/>
      <c r="I4" s="8"/>
      <c r="J4" s="8"/>
      <c r="K4"/>
      <c r="N4" s="6">
        <v>824.75</v>
      </c>
      <c r="O4" s="6">
        <v>1038</v>
      </c>
      <c r="P4" s="2"/>
      <c r="Q4" s="2"/>
      <c r="R4" s="2"/>
      <c r="S4" s="2"/>
      <c r="T4" s="8"/>
      <c r="U4" s="8"/>
      <c r="Y4" s="6">
        <v>3.75</v>
      </c>
      <c r="Z4" s="6">
        <v>4.5</v>
      </c>
      <c r="AA4" s="2"/>
      <c r="AB4" s="2"/>
      <c r="AC4" s="2"/>
      <c r="AD4" s="2"/>
      <c r="AE4" s="8"/>
      <c r="AF4" s="8"/>
      <c r="AJ4" s="6">
        <v>52</v>
      </c>
      <c r="AK4" s="6">
        <v>26.75</v>
      </c>
      <c r="AL4" s="2"/>
      <c r="AM4" s="2"/>
      <c r="AN4" s="2"/>
      <c r="AO4" s="2"/>
      <c r="AP4" s="8"/>
      <c r="AQ4" s="8"/>
      <c r="AU4" s="6">
        <v>104</v>
      </c>
      <c r="AV4" s="6">
        <v>87</v>
      </c>
      <c r="AW4" s="2"/>
      <c r="AX4" s="2"/>
      <c r="AY4" s="2"/>
      <c r="AZ4" s="2"/>
      <c r="BA4" s="8"/>
      <c r="BB4" s="8"/>
      <c r="BF4" s="6">
        <v>34.25</v>
      </c>
      <c r="BG4" s="6">
        <v>20.75</v>
      </c>
      <c r="BH4" s="2"/>
      <c r="BI4" s="2"/>
      <c r="BJ4" s="2"/>
      <c r="BK4" s="2"/>
      <c r="BL4" s="8"/>
      <c r="BM4" s="8"/>
      <c r="BQ4" s="6">
        <v>107.75</v>
      </c>
      <c r="BR4" s="6">
        <v>123.5</v>
      </c>
      <c r="BS4" s="2"/>
      <c r="BT4" s="2"/>
      <c r="BU4" s="2"/>
      <c r="BV4" s="2"/>
      <c r="BW4" s="8"/>
      <c r="BX4" s="8"/>
      <c r="CB4" s="6">
        <v>5</v>
      </c>
      <c r="CC4" s="6">
        <v>16.75</v>
      </c>
      <c r="CD4" s="2"/>
      <c r="CE4" s="2"/>
      <c r="CF4" s="2"/>
      <c r="CG4" s="2"/>
      <c r="CH4" s="8"/>
      <c r="CI4" s="8"/>
    </row>
    <row r="5" spans="1:87" s="1" customFormat="1">
      <c r="C5" s="6">
        <v>24.75</v>
      </c>
      <c r="D5" s="6">
        <v>56</v>
      </c>
      <c r="E5" s="2"/>
      <c r="F5" s="2"/>
      <c r="G5" s="2"/>
      <c r="H5" s="2"/>
      <c r="I5" s="8"/>
      <c r="J5" s="8"/>
      <c r="K5"/>
      <c r="N5" s="6">
        <v>437.25</v>
      </c>
      <c r="O5" s="6">
        <v>907.75</v>
      </c>
      <c r="P5" s="2"/>
      <c r="Q5" s="2"/>
      <c r="R5" s="2"/>
      <c r="S5" s="2"/>
      <c r="T5" s="8"/>
      <c r="U5" s="8"/>
      <c r="Y5" s="6">
        <v>-1.5</v>
      </c>
      <c r="Z5" s="6">
        <v>7</v>
      </c>
      <c r="AA5" s="2"/>
      <c r="AB5" s="2"/>
      <c r="AC5" s="2"/>
      <c r="AD5" s="2"/>
      <c r="AE5" s="8"/>
      <c r="AF5" s="8"/>
      <c r="AJ5" s="6">
        <v>10</v>
      </c>
      <c r="AK5" s="6">
        <v>33</v>
      </c>
      <c r="AL5" s="2"/>
      <c r="AM5" s="2"/>
      <c r="AN5" s="2"/>
      <c r="AO5" s="2"/>
      <c r="AP5" s="8"/>
      <c r="AQ5" s="8"/>
      <c r="AU5" s="6">
        <v>49</v>
      </c>
      <c r="AV5" s="6">
        <v>105.5</v>
      </c>
      <c r="AW5" s="2"/>
      <c r="AX5" s="2"/>
      <c r="AY5" s="2"/>
      <c r="AZ5" s="2"/>
      <c r="BA5" s="8"/>
      <c r="BB5" s="8"/>
      <c r="BF5" s="6">
        <v>11.25</v>
      </c>
      <c r="BG5" s="6">
        <v>42.5</v>
      </c>
      <c r="BH5" s="2"/>
      <c r="BI5" s="2"/>
      <c r="BJ5" s="2"/>
      <c r="BK5" s="2"/>
      <c r="BL5" s="8"/>
      <c r="BM5" s="8"/>
      <c r="BQ5" s="6">
        <v>107.25</v>
      </c>
      <c r="BR5" s="6">
        <v>105.75</v>
      </c>
      <c r="BS5" s="2"/>
      <c r="BT5" s="2"/>
      <c r="BU5" s="2"/>
      <c r="BV5" s="2"/>
      <c r="BW5" s="8"/>
      <c r="BX5" s="8"/>
      <c r="CB5" s="6">
        <v>8</v>
      </c>
      <c r="CC5" s="6">
        <v>18.25</v>
      </c>
      <c r="CD5" s="2"/>
      <c r="CE5" s="2"/>
      <c r="CF5" s="2"/>
      <c r="CG5" s="2"/>
      <c r="CH5" s="8"/>
      <c r="CI5" s="8"/>
    </row>
    <row r="6" spans="1:87" s="1" customFormat="1">
      <c r="A6" s="1" t="s">
        <v>1</v>
      </c>
      <c r="B6" s="1" t="s">
        <v>2</v>
      </c>
      <c r="C6" s="2"/>
      <c r="D6" s="8"/>
      <c r="E6" s="6">
        <v>410.75</v>
      </c>
      <c r="F6" s="3">
        <v>234</v>
      </c>
      <c r="G6" s="3">
        <v>6405.75</v>
      </c>
      <c r="H6" s="4">
        <v>6944.75</v>
      </c>
      <c r="I6" s="7">
        <v>3254.25</v>
      </c>
      <c r="J6" s="7">
        <v>35.75</v>
      </c>
      <c r="K6"/>
      <c r="L6" s="1" t="s">
        <v>1</v>
      </c>
      <c r="M6" s="1" t="s">
        <v>2</v>
      </c>
      <c r="N6" s="2"/>
      <c r="O6" s="8"/>
      <c r="P6" s="6">
        <v>1259.25</v>
      </c>
      <c r="Q6" s="3">
        <v>1373.75</v>
      </c>
      <c r="R6" s="3">
        <v>2119.75</v>
      </c>
      <c r="S6" s="4">
        <v>3906.5</v>
      </c>
      <c r="T6" s="7">
        <v>2396.75</v>
      </c>
      <c r="U6" s="7">
        <v>1699.25</v>
      </c>
      <c r="W6" s="1" t="s">
        <v>1</v>
      </c>
      <c r="X6" s="1" t="s">
        <v>2</v>
      </c>
      <c r="Y6" s="2"/>
      <c r="Z6" s="8"/>
      <c r="AA6" s="6">
        <v>15.5</v>
      </c>
      <c r="AB6" s="3">
        <v>-3.25</v>
      </c>
      <c r="AC6" s="3">
        <v>8</v>
      </c>
      <c r="AD6" s="4">
        <v>8.75</v>
      </c>
      <c r="AE6" s="7">
        <v>0</v>
      </c>
      <c r="AF6" s="7">
        <v>-3.25</v>
      </c>
      <c r="AH6" s="1" t="s">
        <v>1</v>
      </c>
      <c r="AI6" s="1" t="s">
        <v>2</v>
      </c>
      <c r="AJ6" s="2"/>
      <c r="AK6" s="8"/>
      <c r="AL6" s="6">
        <v>246.25</v>
      </c>
      <c r="AM6" s="3">
        <v>405.75</v>
      </c>
      <c r="AN6" s="3">
        <v>25466</v>
      </c>
      <c r="AO6" s="4">
        <v>13006.25</v>
      </c>
      <c r="AP6" s="7">
        <v>6151.25</v>
      </c>
      <c r="AQ6" s="7">
        <v>89.25</v>
      </c>
      <c r="AS6" s="1" t="s">
        <v>1</v>
      </c>
      <c r="AT6" s="1" t="s">
        <v>2</v>
      </c>
      <c r="AU6" s="2"/>
      <c r="AV6" s="8"/>
      <c r="AW6" s="6">
        <v>141.5</v>
      </c>
      <c r="AX6" s="3">
        <v>103</v>
      </c>
      <c r="AY6" s="3">
        <v>234.25</v>
      </c>
      <c r="AZ6" s="4">
        <v>196</v>
      </c>
      <c r="BA6" s="7">
        <v>130</v>
      </c>
      <c r="BB6" s="7">
        <v>90</v>
      </c>
      <c r="BD6" s="1" t="s">
        <v>1</v>
      </c>
      <c r="BE6" s="1" t="s">
        <v>2</v>
      </c>
      <c r="BF6" s="2"/>
      <c r="BG6" s="8"/>
      <c r="BH6" s="6">
        <v>50</v>
      </c>
      <c r="BI6" s="3">
        <v>41.25</v>
      </c>
      <c r="BJ6" s="3">
        <v>108.5</v>
      </c>
      <c r="BK6" s="4">
        <v>72</v>
      </c>
      <c r="BL6" s="7">
        <v>82.25</v>
      </c>
      <c r="BM6" s="7">
        <v>47.25</v>
      </c>
      <c r="BO6" s="1" t="s">
        <v>1</v>
      </c>
      <c r="BP6" s="1" t="s">
        <v>2</v>
      </c>
      <c r="BQ6" s="2"/>
      <c r="BR6" s="8"/>
      <c r="BS6" s="6">
        <v>123.25</v>
      </c>
      <c r="BT6" s="3">
        <v>93.75</v>
      </c>
      <c r="BU6" s="3">
        <v>120.25</v>
      </c>
      <c r="BV6" s="4">
        <v>80.5</v>
      </c>
      <c r="BW6" s="7">
        <v>148.75</v>
      </c>
      <c r="BX6" s="7">
        <v>119</v>
      </c>
      <c r="BZ6" s="1" t="s">
        <v>1</v>
      </c>
      <c r="CA6" s="1" t="s">
        <v>2</v>
      </c>
      <c r="CB6" s="2"/>
      <c r="CC6" s="8"/>
      <c r="CD6" s="6">
        <v>37</v>
      </c>
      <c r="CE6" s="3">
        <v>11</v>
      </c>
      <c r="CF6" s="3">
        <v>35.75</v>
      </c>
      <c r="CG6" s="4">
        <v>30</v>
      </c>
      <c r="CH6" s="7">
        <v>50</v>
      </c>
      <c r="CI6" s="7">
        <v>9</v>
      </c>
    </row>
    <row r="7" spans="1:87" s="1" customFormat="1">
      <c r="C7" s="2"/>
      <c r="D7" s="8"/>
      <c r="E7" s="6">
        <v>638.75</v>
      </c>
      <c r="F7" s="3">
        <v>283.25</v>
      </c>
      <c r="G7" s="4">
        <v>621.75</v>
      </c>
      <c r="H7" s="4">
        <v>11945.25</v>
      </c>
      <c r="I7" s="7">
        <v>281.5</v>
      </c>
      <c r="J7" s="7">
        <v>36.75</v>
      </c>
      <c r="K7"/>
      <c r="N7" s="2"/>
      <c r="O7" s="8"/>
      <c r="P7" s="6">
        <v>1279.25</v>
      </c>
      <c r="Q7" s="3">
        <v>912</v>
      </c>
      <c r="R7" s="4">
        <v>1023.75</v>
      </c>
      <c r="S7" s="4">
        <v>2264.5</v>
      </c>
      <c r="T7" s="7">
        <v>1434.75</v>
      </c>
      <c r="U7" s="7">
        <v>1019.75</v>
      </c>
      <c r="Y7" s="2"/>
      <c r="Z7" s="8"/>
      <c r="AA7" s="6">
        <v>4.5</v>
      </c>
      <c r="AB7" s="3">
        <v>0.5</v>
      </c>
      <c r="AC7" s="4">
        <v>5.25</v>
      </c>
      <c r="AD7" s="4">
        <v>2</v>
      </c>
      <c r="AE7" s="7">
        <v>4</v>
      </c>
      <c r="AF7" s="7">
        <v>-8.5</v>
      </c>
      <c r="AJ7" s="2"/>
      <c r="AK7" s="8"/>
      <c r="AL7" s="6">
        <v>2893.25</v>
      </c>
      <c r="AM7" s="3">
        <v>1416.75</v>
      </c>
      <c r="AN7" s="4">
        <v>12688.5</v>
      </c>
      <c r="AO7" s="4">
        <v>1897.5</v>
      </c>
      <c r="AP7" s="7">
        <v>845.75</v>
      </c>
      <c r="AQ7" s="7">
        <v>53.5</v>
      </c>
      <c r="AU7" s="2"/>
      <c r="AV7" s="8"/>
      <c r="AW7" s="6">
        <v>147.75</v>
      </c>
      <c r="AX7" s="3">
        <v>127.25</v>
      </c>
      <c r="AY7" s="4">
        <v>110</v>
      </c>
      <c r="AZ7" s="4">
        <v>165.5</v>
      </c>
      <c r="BA7" s="7">
        <v>107.25</v>
      </c>
      <c r="BB7" s="7">
        <v>43.5</v>
      </c>
      <c r="BF7" s="2"/>
      <c r="BG7" s="8"/>
      <c r="BH7" s="6">
        <v>73.5</v>
      </c>
      <c r="BI7" s="3">
        <v>54</v>
      </c>
      <c r="BJ7" s="4">
        <v>48</v>
      </c>
      <c r="BK7" s="4">
        <v>56.5</v>
      </c>
      <c r="BL7" s="7">
        <v>61.5</v>
      </c>
      <c r="BM7" s="7">
        <v>32.75</v>
      </c>
      <c r="BQ7" s="2"/>
      <c r="BR7" s="8"/>
      <c r="BS7" s="6">
        <v>108.5</v>
      </c>
      <c r="BT7" s="3">
        <v>103</v>
      </c>
      <c r="BU7" s="4">
        <v>69.75</v>
      </c>
      <c r="BV7" s="4">
        <v>84.5</v>
      </c>
      <c r="BW7" s="7">
        <v>104.5</v>
      </c>
      <c r="BX7" s="7">
        <v>112</v>
      </c>
      <c r="CB7" s="2"/>
      <c r="CC7" s="8"/>
      <c r="CD7" s="6">
        <v>17</v>
      </c>
      <c r="CE7" s="3">
        <v>13.75</v>
      </c>
      <c r="CF7" s="4">
        <v>19</v>
      </c>
      <c r="CG7" s="4">
        <v>16</v>
      </c>
      <c r="CH7" s="7">
        <v>22.25</v>
      </c>
      <c r="CI7" s="7">
        <v>2.75</v>
      </c>
    </row>
    <row r="8" spans="1:87" s="1" customFormat="1">
      <c r="A8" s="1" t="s">
        <v>43</v>
      </c>
      <c r="C8" s="2"/>
      <c r="D8" s="8"/>
      <c r="E8" s="6">
        <v>387.75</v>
      </c>
      <c r="F8" s="3">
        <v>793</v>
      </c>
      <c r="G8" s="4">
        <v>1517.75</v>
      </c>
      <c r="H8" s="4">
        <v>5622.25</v>
      </c>
      <c r="I8" s="7">
        <v>3911.25</v>
      </c>
      <c r="J8" s="7">
        <v>33.25</v>
      </c>
      <c r="K8"/>
      <c r="N8" s="2"/>
      <c r="O8" s="8"/>
      <c r="P8" s="6">
        <v>911</v>
      </c>
      <c r="Q8" s="3">
        <v>830.25</v>
      </c>
      <c r="R8" s="4">
        <v>1196</v>
      </c>
      <c r="S8" s="4">
        <v>2686.5</v>
      </c>
      <c r="T8" s="7">
        <v>3310</v>
      </c>
      <c r="U8" s="7">
        <v>1070.75</v>
      </c>
      <c r="Y8" s="2"/>
      <c r="Z8" s="8"/>
      <c r="AA8" s="6">
        <v>13.5</v>
      </c>
      <c r="AB8" s="3">
        <v>1.5</v>
      </c>
      <c r="AC8" s="4">
        <v>6.5</v>
      </c>
      <c r="AD8" s="4">
        <v>19.5</v>
      </c>
      <c r="AE8" s="7">
        <v>16.5</v>
      </c>
      <c r="AF8" s="7">
        <v>-5.25</v>
      </c>
      <c r="AJ8" s="2"/>
      <c r="AK8" s="8"/>
      <c r="AL8" s="6">
        <v>168</v>
      </c>
      <c r="AM8" s="3">
        <v>3066.75</v>
      </c>
      <c r="AN8" s="4">
        <v>16451.25</v>
      </c>
      <c r="AO8" s="4">
        <v>18325.25</v>
      </c>
      <c r="AP8" s="7">
        <v>871</v>
      </c>
      <c r="AQ8" s="7">
        <v>88.25</v>
      </c>
      <c r="AU8" s="2"/>
      <c r="AV8" s="8"/>
      <c r="AW8" s="6">
        <v>225.5</v>
      </c>
      <c r="AX8" s="3">
        <v>130</v>
      </c>
      <c r="AY8" s="4">
        <v>127.5</v>
      </c>
      <c r="AZ8" s="4">
        <v>196.5</v>
      </c>
      <c r="BA8" s="7">
        <v>144.25</v>
      </c>
      <c r="BB8" s="7">
        <v>74.25</v>
      </c>
      <c r="BF8" s="2"/>
      <c r="BG8" s="8"/>
      <c r="BH8" s="6">
        <v>52.25</v>
      </c>
      <c r="BI8" s="3">
        <v>47.75</v>
      </c>
      <c r="BJ8" s="4">
        <v>91</v>
      </c>
      <c r="BK8" s="4">
        <v>95.5</v>
      </c>
      <c r="BL8" s="7">
        <v>64.75</v>
      </c>
      <c r="BM8" s="7">
        <v>29.5</v>
      </c>
      <c r="BQ8" s="2"/>
      <c r="BR8" s="8"/>
      <c r="BS8" s="6">
        <v>157.25</v>
      </c>
      <c r="BT8" s="3">
        <v>79.25</v>
      </c>
      <c r="BU8" s="4">
        <v>80.25</v>
      </c>
      <c r="BV8" s="4">
        <v>87.75</v>
      </c>
      <c r="BW8" s="7">
        <v>77.25</v>
      </c>
      <c r="BX8" s="7">
        <v>128.75</v>
      </c>
      <c r="CB8" s="2"/>
      <c r="CC8" s="8"/>
      <c r="CD8" s="6">
        <v>29.5</v>
      </c>
      <c r="CE8" s="3">
        <v>12</v>
      </c>
      <c r="CF8" s="4">
        <v>22.75</v>
      </c>
      <c r="CG8" s="4">
        <v>45</v>
      </c>
      <c r="CH8" s="7">
        <v>30</v>
      </c>
      <c r="CI8" s="7">
        <v>11.5</v>
      </c>
    </row>
    <row r="9" spans="1:87" s="1" customFormat="1">
      <c r="A9" s="1" t="s">
        <v>2</v>
      </c>
      <c r="B9" s="1" t="s">
        <v>3</v>
      </c>
      <c r="C9" s="2"/>
      <c r="D9" s="8"/>
      <c r="E9" s="6">
        <v>538.25</v>
      </c>
      <c r="F9" s="3">
        <v>303.5</v>
      </c>
      <c r="G9" s="4">
        <v>2191</v>
      </c>
      <c r="H9" s="4">
        <v>3629.5</v>
      </c>
      <c r="I9" s="7">
        <v>1324.25</v>
      </c>
      <c r="J9" s="8"/>
      <c r="K9"/>
      <c r="M9" s="1" t="s">
        <v>3</v>
      </c>
      <c r="N9" s="2"/>
      <c r="O9" s="8"/>
      <c r="P9" s="6">
        <v>1517.75</v>
      </c>
      <c r="Q9" s="3">
        <v>696.75</v>
      </c>
      <c r="R9" s="4">
        <v>987.25</v>
      </c>
      <c r="S9" s="4">
        <v>1301.75</v>
      </c>
      <c r="T9" s="7">
        <v>2912.25</v>
      </c>
      <c r="U9" s="8"/>
      <c r="X9" s="1" t="s">
        <v>3</v>
      </c>
      <c r="Y9" s="2"/>
      <c r="Z9" s="8"/>
      <c r="AA9" s="6">
        <v>14.75</v>
      </c>
      <c r="AB9" s="3">
        <v>-1</v>
      </c>
      <c r="AC9" s="4">
        <v>2.5</v>
      </c>
      <c r="AD9" s="4">
        <v>10</v>
      </c>
      <c r="AE9" s="7">
        <v>6.5</v>
      </c>
      <c r="AF9" s="8"/>
      <c r="AI9" s="1" t="s">
        <v>3</v>
      </c>
      <c r="AJ9" s="2"/>
      <c r="AK9" s="8"/>
      <c r="AL9" s="6">
        <v>473.25</v>
      </c>
      <c r="AM9" s="3">
        <v>327.5</v>
      </c>
      <c r="AN9" s="4">
        <v>24076.25</v>
      </c>
      <c r="AO9" s="4">
        <v>27279.75</v>
      </c>
      <c r="AP9" s="7">
        <v>3711.25</v>
      </c>
      <c r="AQ9" s="8"/>
      <c r="AT9" s="1" t="s">
        <v>3</v>
      </c>
      <c r="AU9" s="2"/>
      <c r="AV9" s="8"/>
      <c r="AW9" s="6">
        <v>236.75</v>
      </c>
      <c r="AX9" s="3">
        <v>81.75</v>
      </c>
      <c r="AY9" s="4">
        <v>151</v>
      </c>
      <c r="AZ9" s="4">
        <v>166</v>
      </c>
      <c r="BA9" s="7">
        <v>116.25</v>
      </c>
      <c r="BB9" s="8"/>
      <c r="BE9" s="1" t="s">
        <v>3</v>
      </c>
      <c r="BF9" s="2"/>
      <c r="BG9" s="8"/>
      <c r="BH9" s="6">
        <v>81.75</v>
      </c>
      <c r="BI9" s="3">
        <v>35</v>
      </c>
      <c r="BJ9" s="4">
        <v>118</v>
      </c>
      <c r="BK9" s="4">
        <v>88.25</v>
      </c>
      <c r="BL9" s="7">
        <v>71.25</v>
      </c>
      <c r="BM9" s="8"/>
      <c r="BP9" s="1" t="s">
        <v>3</v>
      </c>
      <c r="BQ9" s="2"/>
      <c r="BR9" s="8"/>
      <c r="BS9" s="6">
        <v>115.25</v>
      </c>
      <c r="BT9" s="3">
        <v>85.5</v>
      </c>
      <c r="BU9" s="4">
        <v>83.5</v>
      </c>
      <c r="BV9" s="4">
        <v>79.25</v>
      </c>
      <c r="BW9" s="7">
        <v>98.5</v>
      </c>
      <c r="BX9" s="8"/>
      <c r="CA9" s="1" t="s">
        <v>3</v>
      </c>
      <c r="CB9" s="2"/>
      <c r="CC9" s="8"/>
      <c r="CD9" s="6">
        <v>32.5</v>
      </c>
      <c r="CE9" s="3">
        <v>8.5</v>
      </c>
      <c r="CF9" s="4">
        <v>27.75</v>
      </c>
      <c r="CG9" s="4">
        <v>40.75</v>
      </c>
      <c r="CH9" s="7">
        <v>30.25</v>
      </c>
      <c r="CI9" s="8"/>
    </row>
    <row r="10" spans="1:87" s="1" customFormat="1">
      <c r="A10" s="1" t="s">
        <v>3</v>
      </c>
      <c r="C10" s="2"/>
      <c r="D10" s="8"/>
      <c r="E10" s="6">
        <v>806.75</v>
      </c>
      <c r="F10" s="3">
        <v>274.75</v>
      </c>
      <c r="G10" s="4">
        <v>3151</v>
      </c>
      <c r="H10" s="4">
        <v>863</v>
      </c>
      <c r="I10" s="7">
        <v>629.75</v>
      </c>
      <c r="J10" s="8"/>
      <c r="K10"/>
      <c r="N10" s="2"/>
      <c r="O10" s="8"/>
      <c r="P10" s="6">
        <v>2009</v>
      </c>
      <c r="Q10" s="3">
        <v>703.5</v>
      </c>
      <c r="R10" s="4">
        <v>1576.25</v>
      </c>
      <c r="S10" s="4">
        <v>1620</v>
      </c>
      <c r="T10" s="7">
        <v>1869.25</v>
      </c>
      <c r="U10" s="8"/>
      <c r="Y10" s="2"/>
      <c r="Z10" s="8"/>
      <c r="AA10" s="6">
        <v>14</v>
      </c>
      <c r="AB10" s="3">
        <v>-2</v>
      </c>
      <c r="AC10" s="4">
        <v>7.75</v>
      </c>
      <c r="AD10" s="4">
        <v>7.25</v>
      </c>
      <c r="AE10" s="7">
        <v>12.75</v>
      </c>
      <c r="AF10" s="8"/>
      <c r="AJ10" s="2"/>
      <c r="AK10" s="8"/>
      <c r="AL10" s="6">
        <v>332.5</v>
      </c>
      <c r="AM10" s="3">
        <v>297.5</v>
      </c>
      <c r="AN10" s="4">
        <v>36102.25</v>
      </c>
      <c r="AO10" s="4">
        <v>8221.75</v>
      </c>
      <c r="AP10" s="7">
        <v>5201.25</v>
      </c>
      <c r="AQ10" s="8"/>
      <c r="AU10" s="2"/>
      <c r="AV10" s="8"/>
      <c r="AW10" s="6">
        <v>180.25</v>
      </c>
      <c r="AX10" s="3">
        <v>73</v>
      </c>
      <c r="AY10" s="4">
        <v>174</v>
      </c>
      <c r="AZ10" s="4">
        <v>135.25</v>
      </c>
      <c r="BA10" s="7">
        <v>100.5</v>
      </c>
      <c r="BB10" s="8"/>
      <c r="BF10" s="2"/>
      <c r="BG10" s="8"/>
      <c r="BH10" s="6">
        <v>61.5</v>
      </c>
      <c r="BI10" s="3">
        <v>34.25</v>
      </c>
      <c r="BJ10" s="4">
        <v>107.75</v>
      </c>
      <c r="BK10" s="4">
        <v>80.5</v>
      </c>
      <c r="BL10" s="7">
        <v>56</v>
      </c>
      <c r="BM10" s="8"/>
      <c r="BQ10" s="2"/>
      <c r="BR10" s="8"/>
      <c r="BS10" s="6">
        <v>128.5</v>
      </c>
      <c r="BT10" s="3">
        <v>83.25</v>
      </c>
      <c r="BU10" s="4">
        <v>94</v>
      </c>
      <c r="BV10" s="4">
        <v>99.5</v>
      </c>
      <c r="BW10" s="7">
        <v>97.25</v>
      </c>
      <c r="BX10" s="8"/>
      <c r="CB10" s="2"/>
      <c r="CC10" s="8"/>
      <c r="CD10" s="6">
        <v>25</v>
      </c>
      <c r="CE10" s="3">
        <v>11.5</v>
      </c>
      <c r="CF10" s="4">
        <v>39.5</v>
      </c>
      <c r="CG10" s="4">
        <v>21.75</v>
      </c>
      <c r="CH10" s="7">
        <v>21.75</v>
      </c>
      <c r="CI10" s="8"/>
    </row>
    <row r="11" spans="1:87" s="1" customFormat="1">
      <c r="A11" s="1" t="s">
        <v>4</v>
      </c>
      <c r="C11" s="8"/>
      <c r="D11" s="8"/>
      <c r="E11" s="3">
        <v>379</v>
      </c>
      <c r="F11" s="3">
        <v>334.5</v>
      </c>
      <c r="G11" s="4">
        <v>3728</v>
      </c>
      <c r="H11" s="4">
        <v>4700</v>
      </c>
      <c r="I11" s="7">
        <v>279</v>
      </c>
      <c r="J11" s="8"/>
      <c r="K11"/>
      <c r="N11" s="8"/>
      <c r="O11" s="8"/>
      <c r="P11" s="3">
        <v>1016.25</v>
      </c>
      <c r="Q11" s="3">
        <v>722</v>
      </c>
      <c r="R11" s="4">
        <v>2607</v>
      </c>
      <c r="S11" s="4">
        <v>1392.5</v>
      </c>
      <c r="T11" s="7">
        <v>1544.25</v>
      </c>
      <c r="U11" s="8"/>
      <c r="Y11" s="8"/>
      <c r="Z11" s="8"/>
      <c r="AA11" s="3">
        <v>0</v>
      </c>
      <c r="AB11" s="3">
        <v>0.5</v>
      </c>
      <c r="AC11" s="4">
        <v>13.25</v>
      </c>
      <c r="AD11" s="4">
        <v>10</v>
      </c>
      <c r="AE11" s="7">
        <v>-2.5</v>
      </c>
      <c r="AF11" s="8"/>
      <c r="AJ11" s="8"/>
      <c r="AK11" s="8"/>
      <c r="AL11" s="3">
        <v>300.75</v>
      </c>
      <c r="AM11" s="3">
        <v>354</v>
      </c>
      <c r="AN11" s="4">
        <v>36419.25</v>
      </c>
      <c r="AO11" s="4">
        <v>25592</v>
      </c>
      <c r="AP11" s="7">
        <v>2688.75</v>
      </c>
      <c r="AQ11" s="8"/>
      <c r="AU11" s="8"/>
      <c r="AV11" s="8"/>
      <c r="AW11" s="3">
        <v>96.25</v>
      </c>
      <c r="AX11" s="3">
        <v>95</v>
      </c>
      <c r="AY11" s="4">
        <v>210</v>
      </c>
      <c r="AZ11" s="4">
        <v>160.25</v>
      </c>
      <c r="BA11" s="7">
        <v>107.75</v>
      </c>
      <c r="BB11" s="8"/>
      <c r="BF11" s="8"/>
      <c r="BG11" s="8"/>
      <c r="BH11" s="3">
        <v>44</v>
      </c>
      <c r="BI11" s="3">
        <v>40.75</v>
      </c>
      <c r="BJ11" s="4">
        <v>193</v>
      </c>
      <c r="BK11" s="4">
        <v>81</v>
      </c>
      <c r="BL11" s="7">
        <v>63.25</v>
      </c>
      <c r="BM11" s="8"/>
      <c r="BQ11" s="8"/>
      <c r="BR11" s="8"/>
      <c r="BS11" s="3">
        <v>98.75</v>
      </c>
      <c r="BT11" s="3">
        <v>81.75</v>
      </c>
      <c r="BU11" s="4">
        <v>108</v>
      </c>
      <c r="BV11" s="4">
        <v>79.5</v>
      </c>
      <c r="BW11" s="7">
        <v>109.75</v>
      </c>
      <c r="BX11" s="8"/>
      <c r="CB11" s="8"/>
      <c r="CC11" s="8"/>
      <c r="CD11" s="3">
        <v>8</v>
      </c>
      <c r="CE11" s="3">
        <v>14.75</v>
      </c>
      <c r="CF11" s="4">
        <v>73.5</v>
      </c>
      <c r="CG11" s="4">
        <v>29</v>
      </c>
      <c r="CH11" s="7">
        <v>15.5</v>
      </c>
      <c r="CI11" s="8"/>
    </row>
    <row r="12" spans="1:87" s="1" customFormat="1">
      <c r="A12" s="1" t="s">
        <v>5</v>
      </c>
      <c r="B12" s="1" t="s">
        <v>4</v>
      </c>
      <c r="C12" s="8"/>
      <c r="D12" s="8"/>
      <c r="E12" s="3">
        <v>583.75</v>
      </c>
      <c r="F12" s="3">
        <v>225.25</v>
      </c>
      <c r="G12" s="4">
        <v>552.25</v>
      </c>
      <c r="H12" s="4">
        <v>184.5</v>
      </c>
      <c r="I12" s="7">
        <v>9.75</v>
      </c>
      <c r="J12" s="7">
        <v>11</v>
      </c>
      <c r="K12"/>
      <c r="M12" s="1" t="s">
        <v>4</v>
      </c>
      <c r="N12" s="8"/>
      <c r="O12" s="8"/>
      <c r="P12" s="3">
        <v>789</v>
      </c>
      <c r="Q12" s="3">
        <v>657.5</v>
      </c>
      <c r="R12" s="4">
        <v>821</v>
      </c>
      <c r="S12" s="4">
        <v>1148.75</v>
      </c>
      <c r="T12" s="7">
        <v>1336.5</v>
      </c>
      <c r="U12" s="7">
        <v>793.5</v>
      </c>
      <c r="X12" s="1" t="s">
        <v>4</v>
      </c>
      <c r="Y12" s="8"/>
      <c r="Z12" s="8"/>
      <c r="AA12" s="3">
        <v>-1.75</v>
      </c>
      <c r="AB12" s="3">
        <v>3.5</v>
      </c>
      <c r="AC12" s="4">
        <v>3.25</v>
      </c>
      <c r="AD12" s="4">
        <v>4.5</v>
      </c>
      <c r="AE12" s="7">
        <v>2.5</v>
      </c>
      <c r="AF12" s="7">
        <v>-11.75</v>
      </c>
      <c r="AI12" s="1" t="s">
        <v>4</v>
      </c>
      <c r="AJ12" s="8"/>
      <c r="AK12" s="8"/>
      <c r="AL12" s="3">
        <v>567.5</v>
      </c>
      <c r="AM12" s="3">
        <v>293</v>
      </c>
      <c r="AN12" s="4">
        <v>7169.25</v>
      </c>
      <c r="AO12" s="4">
        <v>1128.75</v>
      </c>
      <c r="AP12" s="7">
        <v>79.75</v>
      </c>
      <c r="AQ12" s="7">
        <v>46.5</v>
      </c>
      <c r="AT12" s="1" t="s">
        <v>4</v>
      </c>
      <c r="AU12" s="8"/>
      <c r="AV12" s="8"/>
      <c r="AW12" s="3">
        <v>136.25</v>
      </c>
      <c r="AX12" s="3">
        <v>149.75</v>
      </c>
      <c r="AY12" s="4">
        <v>116.5</v>
      </c>
      <c r="AZ12" s="4">
        <v>124.5</v>
      </c>
      <c r="BA12" s="7">
        <v>74</v>
      </c>
      <c r="BB12" s="7">
        <v>78.25</v>
      </c>
      <c r="BE12" s="1" t="s">
        <v>4</v>
      </c>
      <c r="BF12" s="8"/>
      <c r="BG12" s="8"/>
      <c r="BH12" s="3">
        <v>42.25</v>
      </c>
      <c r="BI12" s="3">
        <v>56.75</v>
      </c>
      <c r="BJ12" s="4">
        <v>79.75</v>
      </c>
      <c r="BK12" s="4">
        <v>71</v>
      </c>
      <c r="BL12" s="7">
        <v>37</v>
      </c>
      <c r="BM12" s="7">
        <v>30.5</v>
      </c>
      <c r="BP12" s="1" t="s">
        <v>4</v>
      </c>
      <c r="BQ12" s="8"/>
      <c r="BR12" s="8"/>
      <c r="BS12" s="3">
        <v>88.5</v>
      </c>
      <c r="BT12" s="3">
        <v>124.5</v>
      </c>
      <c r="BU12" s="4">
        <v>84.75</v>
      </c>
      <c r="BV12" s="4">
        <v>103.75</v>
      </c>
      <c r="BW12" s="7">
        <v>119</v>
      </c>
      <c r="BX12" s="7">
        <v>116.25</v>
      </c>
      <c r="CA12" s="1" t="s">
        <v>4</v>
      </c>
      <c r="CB12" s="8"/>
      <c r="CC12" s="8"/>
      <c r="CD12" s="3">
        <v>9</v>
      </c>
      <c r="CE12" s="3">
        <v>15</v>
      </c>
      <c r="CF12" s="4">
        <v>25.75</v>
      </c>
      <c r="CG12" s="4">
        <v>21.5</v>
      </c>
      <c r="CH12" s="7">
        <v>12.5</v>
      </c>
      <c r="CI12" s="7">
        <v>15</v>
      </c>
    </row>
    <row r="13" spans="1:87" s="1" customFormat="1">
      <c r="A13" s="1" t="s">
        <v>6</v>
      </c>
      <c r="C13" s="8"/>
      <c r="D13" s="8"/>
      <c r="E13" s="3">
        <v>860</v>
      </c>
      <c r="F13" s="3">
        <v>246.75</v>
      </c>
      <c r="G13" s="4">
        <v>475</v>
      </c>
      <c r="H13" s="4">
        <v>328.25</v>
      </c>
      <c r="I13" s="7">
        <v>39.75</v>
      </c>
      <c r="J13" s="7">
        <v>20.25</v>
      </c>
      <c r="K13"/>
      <c r="N13" s="8"/>
      <c r="O13" s="8"/>
      <c r="P13" s="3">
        <v>1099.75</v>
      </c>
      <c r="Q13" s="3">
        <v>664.5</v>
      </c>
      <c r="R13" s="4">
        <v>752</v>
      </c>
      <c r="S13" s="4">
        <v>1261.5</v>
      </c>
      <c r="T13" s="7">
        <v>3184.25</v>
      </c>
      <c r="U13" s="7">
        <v>1795.25</v>
      </c>
      <c r="Y13" s="8"/>
      <c r="Z13" s="8"/>
      <c r="AA13" s="3">
        <v>0.5</v>
      </c>
      <c r="AB13" s="3">
        <v>-1</v>
      </c>
      <c r="AC13" s="4">
        <v>1</v>
      </c>
      <c r="AD13" s="4">
        <v>20</v>
      </c>
      <c r="AE13" s="7">
        <v>-1</v>
      </c>
      <c r="AF13" s="7">
        <v>2</v>
      </c>
      <c r="AJ13" s="8"/>
      <c r="AK13" s="8"/>
      <c r="AL13" s="3">
        <v>706.25</v>
      </c>
      <c r="AM13" s="3">
        <v>204.25</v>
      </c>
      <c r="AN13" s="4">
        <v>4778.75</v>
      </c>
      <c r="AO13" s="4">
        <v>950.25</v>
      </c>
      <c r="AP13" s="7">
        <v>91.5</v>
      </c>
      <c r="AQ13" s="7">
        <v>74.75</v>
      </c>
      <c r="AU13" s="8"/>
      <c r="AV13" s="8"/>
      <c r="AW13" s="3">
        <v>169.75</v>
      </c>
      <c r="AX13" s="3">
        <v>84.75</v>
      </c>
      <c r="AY13" s="4">
        <v>95.5</v>
      </c>
      <c r="AZ13" s="4">
        <v>124.75</v>
      </c>
      <c r="BA13" s="7">
        <v>86.75</v>
      </c>
      <c r="BB13" s="7">
        <v>84.25</v>
      </c>
      <c r="BF13" s="8"/>
      <c r="BG13" s="8"/>
      <c r="BH13" s="3">
        <v>68.75</v>
      </c>
      <c r="BI13" s="3">
        <v>35.75</v>
      </c>
      <c r="BJ13" s="4">
        <v>72.5</v>
      </c>
      <c r="BK13" s="4">
        <v>66.5</v>
      </c>
      <c r="BL13" s="7">
        <v>45.25</v>
      </c>
      <c r="BM13" s="7">
        <v>28.75</v>
      </c>
      <c r="BQ13" s="8"/>
      <c r="BR13" s="8"/>
      <c r="BS13" s="3">
        <v>102.25</v>
      </c>
      <c r="BT13" s="3">
        <v>80.75</v>
      </c>
      <c r="BU13" s="4">
        <v>90.5</v>
      </c>
      <c r="BV13" s="4">
        <v>106.75</v>
      </c>
      <c r="BW13" s="7">
        <v>122</v>
      </c>
      <c r="BX13" s="7">
        <v>103.5</v>
      </c>
      <c r="CB13" s="8"/>
      <c r="CC13" s="8"/>
      <c r="CD13" s="3">
        <v>12.25</v>
      </c>
      <c r="CE13" s="3">
        <v>6.5</v>
      </c>
      <c r="CF13" s="4">
        <v>27.5</v>
      </c>
      <c r="CG13" s="4">
        <v>28.75</v>
      </c>
      <c r="CH13" s="7">
        <v>13.75</v>
      </c>
      <c r="CI13" s="7">
        <v>3</v>
      </c>
    </row>
    <row r="14" spans="1:87" s="1" customFormat="1">
      <c r="A14" s="1" t="s">
        <v>7</v>
      </c>
      <c r="C14" s="8"/>
      <c r="D14" s="8"/>
      <c r="E14" s="3">
        <v>398.5</v>
      </c>
      <c r="F14" s="3">
        <v>156.5</v>
      </c>
      <c r="G14" s="4">
        <v>593.75</v>
      </c>
      <c r="H14" s="4">
        <v>445</v>
      </c>
      <c r="I14" s="7">
        <v>34.75</v>
      </c>
      <c r="J14" s="7">
        <v>15</v>
      </c>
      <c r="K14"/>
      <c r="N14" s="8"/>
      <c r="O14" s="8"/>
      <c r="P14" s="3">
        <v>367.25</v>
      </c>
      <c r="Q14" s="3">
        <v>609.25</v>
      </c>
      <c r="R14" s="4">
        <v>1043.25</v>
      </c>
      <c r="S14" s="4">
        <v>1525</v>
      </c>
      <c r="T14" s="7">
        <v>1403.25</v>
      </c>
      <c r="U14" s="7">
        <v>955</v>
      </c>
      <c r="Y14" s="8"/>
      <c r="Z14" s="8"/>
      <c r="AA14" s="3">
        <v>-0.5</v>
      </c>
      <c r="AB14" s="3">
        <v>-5.75</v>
      </c>
      <c r="AC14" s="4">
        <v>1.75</v>
      </c>
      <c r="AD14" s="4">
        <v>8</v>
      </c>
      <c r="AE14" s="7">
        <v>3.25</v>
      </c>
      <c r="AF14" s="7">
        <v>-1</v>
      </c>
      <c r="AJ14" s="8"/>
      <c r="AK14" s="8"/>
      <c r="AL14" s="3">
        <v>196</v>
      </c>
      <c r="AM14" s="3">
        <v>388.25</v>
      </c>
      <c r="AN14" s="4">
        <v>2127.5</v>
      </c>
      <c r="AO14" s="4">
        <v>1827.75</v>
      </c>
      <c r="AP14" s="7">
        <v>77.75</v>
      </c>
      <c r="AQ14" s="7">
        <v>56</v>
      </c>
      <c r="AU14" s="8"/>
      <c r="AV14" s="8"/>
      <c r="AW14" s="3">
        <v>130.5</v>
      </c>
      <c r="AX14" s="3">
        <v>65.75</v>
      </c>
      <c r="AY14" s="4">
        <v>115</v>
      </c>
      <c r="AZ14" s="4">
        <v>119.5</v>
      </c>
      <c r="BA14" s="7">
        <v>106.75</v>
      </c>
      <c r="BB14" s="7">
        <v>92.25</v>
      </c>
      <c r="BF14" s="8"/>
      <c r="BG14" s="8"/>
      <c r="BH14" s="3">
        <v>44</v>
      </c>
      <c r="BI14" s="3">
        <v>28.25</v>
      </c>
      <c r="BJ14" s="4">
        <v>92</v>
      </c>
      <c r="BK14" s="4">
        <v>76</v>
      </c>
      <c r="BL14" s="7">
        <v>53.25</v>
      </c>
      <c r="BM14" s="7">
        <v>15.75</v>
      </c>
      <c r="BQ14" s="8"/>
      <c r="BR14" s="8"/>
      <c r="BS14" s="3">
        <v>119.75</v>
      </c>
      <c r="BT14" s="3">
        <v>64.5</v>
      </c>
      <c r="BU14" s="4">
        <v>92.25</v>
      </c>
      <c r="BV14" s="4">
        <v>90.75</v>
      </c>
      <c r="BW14" s="7">
        <v>130</v>
      </c>
      <c r="BX14" s="7">
        <v>109</v>
      </c>
      <c r="CB14" s="8"/>
      <c r="CC14" s="8"/>
      <c r="CD14" s="3">
        <v>13</v>
      </c>
      <c r="CE14" s="3">
        <v>9.5</v>
      </c>
      <c r="CF14" s="4">
        <v>34</v>
      </c>
      <c r="CG14" s="4">
        <v>40.75</v>
      </c>
      <c r="CH14" s="7">
        <v>13.5</v>
      </c>
      <c r="CI14" s="7">
        <v>15</v>
      </c>
    </row>
    <row r="15" spans="1:87" s="1" customFormat="1">
      <c r="A15" s="1" t="s">
        <v>8</v>
      </c>
      <c r="B15" s="1" t="s">
        <v>5</v>
      </c>
      <c r="C15" s="8"/>
      <c r="D15" s="8"/>
      <c r="E15" s="3">
        <v>3077.25</v>
      </c>
      <c r="F15" s="3">
        <v>2818</v>
      </c>
      <c r="G15" s="4">
        <v>8648.25</v>
      </c>
      <c r="H15" s="4">
        <v>7916</v>
      </c>
      <c r="I15" s="7">
        <v>2460</v>
      </c>
      <c r="J15" s="7">
        <v>17</v>
      </c>
      <c r="K15"/>
      <c r="M15" s="1" t="s">
        <v>5</v>
      </c>
      <c r="N15" s="8"/>
      <c r="O15" s="8"/>
      <c r="P15" s="3">
        <v>1259.25</v>
      </c>
      <c r="Q15" s="3">
        <v>612.25</v>
      </c>
      <c r="R15" s="4">
        <v>2545.5</v>
      </c>
      <c r="S15" s="4">
        <v>4932.75</v>
      </c>
      <c r="T15" s="7">
        <v>10307</v>
      </c>
      <c r="U15" s="7">
        <v>864.75</v>
      </c>
      <c r="X15" s="1" t="s">
        <v>5</v>
      </c>
      <c r="Y15" s="8"/>
      <c r="Z15" s="8"/>
      <c r="AA15" s="3">
        <v>-1.75</v>
      </c>
      <c r="AB15" s="3">
        <v>2</v>
      </c>
      <c r="AC15" s="4">
        <v>10</v>
      </c>
      <c r="AD15" s="4">
        <v>10.75</v>
      </c>
      <c r="AE15" s="7">
        <v>4.75</v>
      </c>
      <c r="AF15" s="7">
        <v>2.25</v>
      </c>
      <c r="AI15" s="1" t="s">
        <v>5</v>
      </c>
      <c r="AJ15" s="8"/>
      <c r="AK15" s="8"/>
      <c r="AL15" s="3">
        <v>51.75</v>
      </c>
      <c r="AM15" s="3">
        <v>89.5</v>
      </c>
      <c r="AN15" s="4">
        <v>26842.25</v>
      </c>
      <c r="AO15" s="4">
        <v>5754.75</v>
      </c>
      <c r="AP15" s="7">
        <v>4283.5</v>
      </c>
      <c r="AQ15" s="7">
        <v>37.25</v>
      </c>
      <c r="AT15" s="1" t="s">
        <v>5</v>
      </c>
      <c r="AU15" s="8"/>
      <c r="AV15" s="8"/>
      <c r="AW15" s="3">
        <v>127.25</v>
      </c>
      <c r="AX15" s="3">
        <v>159.75</v>
      </c>
      <c r="AY15" s="4">
        <v>263.25</v>
      </c>
      <c r="AZ15" s="4">
        <v>177</v>
      </c>
      <c r="BA15" s="7">
        <v>122.25</v>
      </c>
      <c r="BB15" s="7">
        <v>110.25</v>
      </c>
      <c r="BE15" s="1" t="s">
        <v>5</v>
      </c>
      <c r="BF15" s="8"/>
      <c r="BG15" s="8"/>
      <c r="BH15" s="3">
        <v>40.5</v>
      </c>
      <c r="BI15" s="3">
        <v>59</v>
      </c>
      <c r="BJ15" s="4">
        <v>155.75</v>
      </c>
      <c r="BK15" s="4">
        <v>104.75</v>
      </c>
      <c r="BL15" s="7">
        <v>79.75</v>
      </c>
      <c r="BM15" s="7">
        <v>58</v>
      </c>
      <c r="BP15" s="1" t="s">
        <v>5</v>
      </c>
      <c r="BQ15" s="8"/>
      <c r="BR15" s="8"/>
      <c r="BS15" s="3">
        <v>119</v>
      </c>
      <c r="BT15" s="3">
        <v>108.25</v>
      </c>
      <c r="BU15" s="4">
        <v>95.25</v>
      </c>
      <c r="BV15" s="4">
        <v>67.25</v>
      </c>
      <c r="BW15" s="7">
        <v>100.75</v>
      </c>
      <c r="BX15" s="7">
        <v>149.25</v>
      </c>
      <c r="CA15" s="1" t="s">
        <v>5</v>
      </c>
      <c r="CB15" s="8"/>
      <c r="CC15" s="8"/>
      <c r="CD15" s="3">
        <v>9.5</v>
      </c>
      <c r="CE15" s="3">
        <v>15</v>
      </c>
      <c r="CF15" s="4">
        <v>109</v>
      </c>
      <c r="CG15" s="4">
        <v>44.75</v>
      </c>
      <c r="CH15" s="7">
        <v>24</v>
      </c>
      <c r="CI15" s="7">
        <v>15.25</v>
      </c>
    </row>
    <row r="16" spans="1:87" s="1" customFormat="1">
      <c r="A16" t="s">
        <v>44</v>
      </c>
      <c r="C16" s="8"/>
      <c r="D16" s="8"/>
      <c r="E16" s="3">
        <v>8978</v>
      </c>
      <c r="F16" s="3">
        <v>660</v>
      </c>
      <c r="G16" s="4">
        <v>11924.5</v>
      </c>
      <c r="H16" s="4">
        <v>7255</v>
      </c>
      <c r="I16" s="7">
        <v>1711</v>
      </c>
      <c r="J16" s="7">
        <v>46.75</v>
      </c>
      <c r="K16"/>
      <c r="N16" s="8"/>
      <c r="O16" s="8"/>
      <c r="P16" s="3">
        <v>1177.5</v>
      </c>
      <c r="Q16" s="3">
        <v>670.5</v>
      </c>
      <c r="R16" s="4">
        <v>3259.5</v>
      </c>
      <c r="S16" s="4">
        <v>3015.5</v>
      </c>
      <c r="T16" s="7">
        <v>3007.5</v>
      </c>
      <c r="U16" s="7">
        <v>870.25</v>
      </c>
      <c r="Y16" s="8"/>
      <c r="Z16" s="8"/>
      <c r="AA16" s="3">
        <v>3.5</v>
      </c>
      <c r="AB16" s="3">
        <v>0.5</v>
      </c>
      <c r="AC16" s="4">
        <v>9.5</v>
      </c>
      <c r="AD16" s="4">
        <v>13.5</v>
      </c>
      <c r="AE16" s="7">
        <v>-9.5</v>
      </c>
      <c r="AF16" s="7">
        <v>-1.5</v>
      </c>
      <c r="AJ16" s="8"/>
      <c r="AK16" s="8"/>
      <c r="AL16" s="3">
        <v>169.75</v>
      </c>
      <c r="AM16" s="3">
        <v>37.25</v>
      </c>
      <c r="AN16" s="4">
        <v>30414.75</v>
      </c>
      <c r="AO16" s="4">
        <v>12060.25</v>
      </c>
      <c r="AP16" s="7">
        <v>3195</v>
      </c>
      <c r="AQ16" s="7">
        <v>70.25</v>
      </c>
      <c r="AU16" s="8"/>
      <c r="AV16" s="8"/>
      <c r="AW16" s="3">
        <v>229.5</v>
      </c>
      <c r="AX16" s="3">
        <v>83.5</v>
      </c>
      <c r="AY16" s="4">
        <v>269.5</v>
      </c>
      <c r="AZ16" s="4">
        <v>161</v>
      </c>
      <c r="BA16" s="7">
        <v>74.5</v>
      </c>
      <c r="BB16" s="7">
        <v>87.5</v>
      </c>
      <c r="BF16" s="8"/>
      <c r="BG16" s="8"/>
      <c r="BH16" s="3">
        <v>51.75</v>
      </c>
      <c r="BI16" s="3">
        <v>33.25</v>
      </c>
      <c r="BJ16" s="4">
        <v>142</v>
      </c>
      <c r="BK16" s="4">
        <v>99.25</v>
      </c>
      <c r="BL16" s="7">
        <v>72.25</v>
      </c>
      <c r="BM16" s="7">
        <v>41.75</v>
      </c>
      <c r="BQ16" s="8"/>
      <c r="BR16" s="8"/>
      <c r="BS16" s="3">
        <v>103.75</v>
      </c>
      <c r="BT16" s="3">
        <v>110.25</v>
      </c>
      <c r="BU16" s="4">
        <v>84.75</v>
      </c>
      <c r="BV16" s="4">
        <v>82.75</v>
      </c>
      <c r="BW16" s="7">
        <v>78</v>
      </c>
      <c r="BX16" s="7">
        <v>120</v>
      </c>
      <c r="CB16" s="8"/>
      <c r="CC16" s="8"/>
      <c r="CD16" s="3">
        <v>10</v>
      </c>
      <c r="CE16" s="3">
        <v>16.5</v>
      </c>
      <c r="CF16" s="4">
        <v>108.25</v>
      </c>
      <c r="CG16" s="4">
        <v>44.5</v>
      </c>
      <c r="CH16" s="7">
        <v>17.5</v>
      </c>
      <c r="CI16" s="7">
        <v>10</v>
      </c>
    </row>
    <row r="17" spans="1:87" s="1" customFormat="1">
      <c r="C17" s="8"/>
      <c r="D17" s="8"/>
      <c r="E17" s="3">
        <v>6664</v>
      </c>
      <c r="F17" s="3">
        <v>652.75</v>
      </c>
      <c r="G17" s="4">
        <v>6673.25</v>
      </c>
      <c r="H17" s="4">
        <v>10568.25</v>
      </c>
      <c r="I17" s="7">
        <v>389.75</v>
      </c>
      <c r="J17" s="7">
        <v>21.75</v>
      </c>
      <c r="K17"/>
      <c r="N17" s="8"/>
      <c r="O17" s="8"/>
      <c r="P17" s="3">
        <v>1025.5</v>
      </c>
      <c r="Q17" s="3">
        <v>1308</v>
      </c>
      <c r="R17" s="4">
        <v>2993.25</v>
      </c>
      <c r="S17" s="4">
        <v>4760</v>
      </c>
      <c r="T17" s="7">
        <v>2992.75</v>
      </c>
      <c r="U17" s="7">
        <v>1082.5</v>
      </c>
      <c r="Y17" s="8"/>
      <c r="Z17" s="8"/>
      <c r="AA17" s="3">
        <v>3</v>
      </c>
      <c r="AB17" s="3">
        <v>-2</v>
      </c>
      <c r="AC17" s="4">
        <v>8.25</v>
      </c>
      <c r="AD17" s="4">
        <v>12.75</v>
      </c>
      <c r="AE17" s="7">
        <v>7</v>
      </c>
      <c r="AF17" s="7">
        <v>-8.5</v>
      </c>
      <c r="AJ17" s="8"/>
      <c r="AK17" s="8"/>
      <c r="AL17" s="3">
        <v>122.5</v>
      </c>
      <c r="AM17" s="3">
        <v>85</v>
      </c>
      <c r="AN17" s="4">
        <v>22099.5</v>
      </c>
      <c r="AO17" s="4">
        <v>12904</v>
      </c>
      <c r="AP17" s="7">
        <v>1402.75</v>
      </c>
      <c r="AQ17" s="7">
        <v>70.25</v>
      </c>
      <c r="AU17" s="8"/>
      <c r="AV17" s="8"/>
      <c r="AW17" s="3">
        <v>160.75</v>
      </c>
      <c r="AX17" s="3">
        <v>126.5</v>
      </c>
      <c r="AY17" s="4">
        <v>216.5</v>
      </c>
      <c r="AZ17" s="4">
        <v>158.5</v>
      </c>
      <c r="BA17" s="7">
        <v>99</v>
      </c>
      <c r="BB17" s="7">
        <v>59.25</v>
      </c>
      <c r="BF17" s="8"/>
      <c r="BG17" s="8"/>
      <c r="BH17" s="3">
        <v>43.5</v>
      </c>
      <c r="BI17" s="3">
        <v>53.75</v>
      </c>
      <c r="BJ17" s="4">
        <v>140.25</v>
      </c>
      <c r="BK17" s="4">
        <v>87.5</v>
      </c>
      <c r="BL17" s="7">
        <v>68.75</v>
      </c>
      <c r="BM17" s="7">
        <v>31.25</v>
      </c>
      <c r="BQ17" s="8"/>
      <c r="BR17" s="8"/>
      <c r="BS17" s="3">
        <v>117</v>
      </c>
      <c r="BT17" s="3">
        <v>101.75</v>
      </c>
      <c r="BU17" s="4">
        <v>102.75</v>
      </c>
      <c r="BV17" s="4">
        <v>86.25</v>
      </c>
      <c r="BW17" s="7">
        <v>107</v>
      </c>
      <c r="BX17" s="7">
        <v>105</v>
      </c>
      <c r="CB17" s="8"/>
      <c r="CC17" s="8"/>
      <c r="CD17" s="3">
        <v>14.5</v>
      </c>
      <c r="CE17" s="3">
        <v>13</v>
      </c>
      <c r="CF17" s="4">
        <v>138.5</v>
      </c>
      <c r="CG17" s="4">
        <v>79.25</v>
      </c>
      <c r="CH17" s="7">
        <v>13.5</v>
      </c>
      <c r="CI17" s="7">
        <v>7</v>
      </c>
    </row>
    <row r="18" spans="1:87" s="1" customFormat="1">
      <c r="B18" s="1" t="s">
        <v>6</v>
      </c>
      <c r="C18" s="8"/>
      <c r="D18" s="8"/>
      <c r="E18" s="3">
        <v>616.25</v>
      </c>
      <c r="F18" s="3">
        <v>311</v>
      </c>
      <c r="G18" s="4">
        <v>5838</v>
      </c>
      <c r="H18" s="4">
        <v>8538.5</v>
      </c>
      <c r="I18" s="7">
        <v>4189.25</v>
      </c>
      <c r="J18" s="7">
        <v>77</v>
      </c>
      <c r="K18"/>
      <c r="M18" s="1" t="s">
        <v>6</v>
      </c>
      <c r="N18" s="8"/>
      <c r="O18" s="8"/>
      <c r="P18" s="3">
        <v>993.25</v>
      </c>
      <c r="Q18" s="3">
        <v>435</v>
      </c>
      <c r="R18" s="4">
        <v>2545</v>
      </c>
      <c r="S18" s="4">
        <v>3391.5</v>
      </c>
      <c r="T18" s="7">
        <v>5150</v>
      </c>
      <c r="U18" s="7">
        <v>1157.5</v>
      </c>
      <c r="X18" s="1" t="s">
        <v>6</v>
      </c>
      <c r="Y18" s="8"/>
      <c r="Z18" s="8"/>
      <c r="AA18" s="3">
        <v>0</v>
      </c>
      <c r="AB18" s="3">
        <v>-7</v>
      </c>
      <c r="AC18" s="4">
        <v>11.75</v>
      </c>
      <c r="AD18" s="4">
        <v>8.75</v>
      </c>
      <c r="AE18" s="7">
        <v>8.5</v>
      </c>
      <c r="AF18" s="7">
        <v>0.25</v>
      </c>
      <c r="AI18" s="1" t="s">
        <v>6</v>
      </c>
      <c r="AJ18" s="8"/>
      <c r="AK18" s="8"/>
      <c r="AL18" s="3">
        <v>344.5</v>
      </c>
      <c r="AM18" s="3">
        <v>2116.5</v>
      </c>
      <c r="AN18" s="4">
        <v>36909.25</v>
      </c>
      <c r="AO18" s="4">
        <v>10979</v>
      </c>
      <c r="AP18" s="7">
        <v>4635.75</v>
      </c>
      <c r="AQ18" s="7">
        <v>70.75</v>
      </c>
      <c r="AT18" s="1" t="s">
        <v>6</v>
      </c>
      <c r="AU18" s="8"/>
      <c r="AV18" s="8"/>
      <c r="AW18" s="3">
        <v>81.25</v>
      </c>
      <c r="AX18" s="3">
        <v>66</v>
      </c>
      <c r="AY18" s="4">
        <v>223</v>
      </c>
      <c r="AZ18" s="4">
        <v>147.5</v>
      </c>
      <c r="BA18" s="7">
        <v>109.5</v>
      </c>
      <c r="BB18" s="7">
        <v>74.75</v>
      </c>
      <c r="BE18" s="1" t="s">
        <v>6</v>
      </c>
      <c r="BF18" s="8"/>
      <c r="BG18" s="8"/>
      <c r="BH18" s="3">
        <v>33.75</v>
      </c>
      <c r="BI18" s="3">
        <v>24.5</v>
      </c>
      <c r="BJ18" s="4">
        <v>136.5</v>
      </c>
      <c r="BK18" s="4">
        <v>61</v>
      </c>
      <c r="BL18" s="7">
        <v>49.75</v>
      </c>
      <c r="BM18" s="7">
        <v>42.25</v>
      </c>
      <c r="BP18" s="1" t="s">
        <v>6</v>
      </c>
      <c r="BQ18" s="8"/>
      <c r="BR18" s="8"/>
      <c r="BS18" s="3">
        <v>90.25</v>
      </c>
      <c r="BT18" s="3">
        <v>46.5</v>
      </c>
      <c r="BU18" s="4">
        <v>73.25</v>
      </c>
      <c r="BV18" s="4">
        <v>69</v>
      </c>
      <c r="BW18" s="7">
        <v>87</v>
      </c>
      <c r="BX18" s="7">
        <v>101.75</v>
      </c>
      <c r="CA18" s="1" t="s">
        <v>6</v>
      </c>
      <c r="CB18" s="8"/>
      <c r="CC18" s="8"/>
      <c r="CD18" s="3">
        <v>8.75</v>
      </c>
      <c r="CE18" s="3">
        <v>4</v>
      </c>
      <c r="CF18" s="4">
        <v>48.5</v>
      </c>
      <c r="CG18" s="4">
        <v>25</v>
      </c>
      <c r="CH18" s="7">
        <v>6.25</v>
      </c>
      <c r="CI18" s="7">
        <v>23.75</v>
      </c>
    </row>
    <row r="19" spans="1:87" s="1" customFormat="1">
      <c r="C19" s="8"/>
      <c r="D19" s="8"/>
      <c r="E19" s="3">
        <v>307.5</v>
      </c>
      <c r="F19" s="3">
        <v>540.25</v>
      </c>
      <c r="G19" s="4">
        <v>5619.5</v>
      </c>
      <c r="H19" s="4">
        <v>6913.25</v>
      </c>
      <c r="I19" s="7">
        <v>5867.5</v>
      </c>
      <c r="J19" s="7">
        <v>30.25</v>
      </c>
      <c r="K19"/>
      <c r="N19" s="8"/>
      <c r="O19" s="8"/>
      <c r="P19" s="3">
        <v>782.5</v>
      </c>
      <c r="Q19" s="3">
        <v>792</v>
      </c>
      <c r="R19" s="4">
        <v>1805</v>
      </c>
      <c r="S19" s="4">
        <v>6496</v>
      </c>
      <c r="T19" s="7">
        <v>7268.75</v>
      </c>
      <c r="U19" s="7">
        <v>1325.75</v>
      </c>
      <c r="Y19" s="8"/>
      <c r="Z19" s="8"/>
      <c r="AA19" s="3">
        <v>-0.75</v>
      </c>
      <c r="AB19" s="3">
        <v>0</v>
      </c>
      <c r="AC19" s="4">
        <v>7</v>
      </c>
      <c r="AD19" s="4">
        <v>9.5</v>
      </c>
      <c r="AE19" s="7">
        <v>5.25</v>
      </c>
      <c r="AF19" s="7">
        <v>-1</v>
      </c>
      <c r="AJ19" s="8"/>
      <c r="AK19" s="8"/>
      <c r="AL19" s="3">
        <v>196</v>
      </c>
      <c r="AM19" s="3">
        <v>1986.5</v>
      </c>
      <c r="AN19" s="4">
        <v>30697.5</v>
      </c>
      <c r="AO19" s="4">
        <v>9761.75</v>
      </c>
      <c r="AP19" s="7">
        <v>8590.75</v>
      </c>
      <c r="AQ19" s="7">
        <v>85</v>
      </c>
      <c r="AU19" s="8"/>
      <c r="AV19" s="8"/>
      <c r="AW19" s="3">
        <v>99</v>
      </c>
      <c r="AX19" s="3">
        <v>110.5</v>
      </c>
      <c r="AY19" s="4">
        <v>201.5</v>
      </c>
      <c r="AZ19" s="4">
        <v>201</v>
      </c>
      <c r="BA19" s="7">
        <v>127</v>
      </c>
      <c r="BB19" s="7">
        <v>77</v>
      </c>
      <c r="BF19" s="8"/>
      <c r="BG19" s="8"/>
      <c r="BH19" s="3">
        <v>50.75</v>
      </c>
      <c r="BI19" s="3">
        <v>46.75</v>
      </c>
      <c r="BJ19" s="4">
        <v>107.75</v>
      </c>
      <c r="BK19" s="4">
        <v>73.25</v>
      </c>
      <c r="BL19" s="7">
        <v>43.25</v>
      </c>
      <c r="BM19" s="7">
        <v>33.75</v>
      </c>
      <c r="BQ19" s="8"/>
      <c r="BR19" s="8"/>
      <c r="BS19" s="3">
        <v>92.25</v>
      </c>
      <c r="BT19" s="3">
        <v>84</v>
      </c>
      <c r="BU19" s="4">
        <v>69.75</v>
      </c>
      <c r="BV19" s="4">
        <v>83.75</v>
      </c>
      <c r="BW19" s="7">
        <v>97.5</v>
      </c>
      <c r="BX19" s="7">
        <v>102</v>
      </c>
      <c r="CB19" s="8"/>
      <c r="CC19" s="8"/>
      <c r="CD19" s="3">
        <v>9.75</v>
      </c>
      <c r="CE19" s="3">
        <v>10.5</v>
      </c>
      <c r="CF19" s="4">
        <v>35.25</v>
      </c>
      <c r="CG19" s="4">
        <v>28.25</v>
      </c>
      <c r="CH19" s="7">
        <v>19.75</v>
      </c>
      <c r="CI19" s="7">
        <v>11</v>
      </c>
    </row>
    <row r="20" spans="1:87" s="1" customFormat="1">
      <c r="C20" s="8"/>
      <c r="D20" s="8"/>
      <c r="E20" s="3">
        <v>1130.75</v>
      </c>
      <c r="F20" s="3">
        <v>284.75</v>
      </c>
      <c r="G20" s="4">
        <v>2524.5</v>
      </c>
      <c r="H20" s="4">
        <v>9576.25</v>
      </c>
      <c r="I20" s="7">
        <v>5072.25</v>
      </c>
      <c r="J20" s="8"/>
      <c r="K20"/>
      <c r="N20" s="8"/>
      <c r="O20" s="8"/>
      <c r="P20" s="3">
        <v>884</v>
      </c>
      <c r="Q20" s="3">
        <v>1256.25</v>
      </c>
      <c r="R20" s="4">
        <v>2090</v>
      </c>
      <c r="S20" s="4">
        <v>4388.5</v>
      </c>
      <c r="T20" s="7">
        <v>3902.25</v>
      </c>
      <c r="U20" s="8"/>
      <c r="Y20" s="8"/>
      <c r="Z20" s="8"/>
      <c r="AA20" s="3">
        <v>-2.5</v>
      </c>
      <c r="AB20" s="3">
        <v>2</v>
      </c>
      <c r="AC20" s="4">
        <v>5</v>
      </c>
      <c r="AD20" s="4">
        <v>18.5</v>
      </c>
      <c r="AE20" s="7">
        <v>1.5</v>
      </c>
      <c r="AF20" s="8"/>
      <c r="AJ20" s="8"/>
      <c r="AK20" s="8"/>
      <c r="AL20" s="3">
        <v>1390.5</v>
      </c>
      <c r="AM20" s="3">
        <v>589</v>
      </c>
      <c r="AN20" s="4">
        <v>16930.75</v>
      </c>
      <c r="AO20" s="4">
        <v>18446</v>
      </c>
      <c r="AP20" s="7">
        <v>1730.75</v>
      </c>
      <c r="AQ20" s="8"/>
      <c r="AU20" s="8"/>
      <c r="AV20" s="8"/>
      <c r="AW20" s="3">
        <v>139.25</v>
      </c>
      <c r="AX20" s="3">
        <v>91.25</v>
      </c>
      <c r="AY20" s="4">
        <v>195</v>
      </c>
      <c r="AZ20" s="4">
        <v>215</v>
      </c>
      <c r="BA20" s="7">
        <v>143.25</v>
      </c>
      <c r="BB20" s="8"/>
      <c r="BF20" s="8"/>
      <c r="BG20" s="8"/>
      <c r="BH20" s="3">
        <v>37.25</v>
      </c>
      <c r="BI20" s="3">
        <v>47</v>
      </c>
      <c r="BJ20" s="4">
        <v>84.75</v>
      </c>
      <c r="BK20" s="4">
        <v>98.25</v>
      </c>
      <c r="BL20" s="7">
        <v>48</v>
      </c>
      <c r="BM20" s="8"/>
      <c r="BQ20" s="8"/>
      <c r="BR20" s="8"/>
      <c r="BS20" s="3">
        <v>89.25</v>
      </c>
      <c r="BT20" s="3">
        <v>98.25</v>
      </c>
      <c r="BU20" s="4">
        <v>103</v>
      </c>
      <c r="BV20" s="4">
        <v>160.25</v>
      </c>
      <c r="BW20" s="7">
        <v>78.75</v>
      </c>
      <c r="BX20" s="8"/>
      <c r="CB20" s="8"/>
      <c r="CC20" s="8"/>
      <c r="CD20" s="3">
        <v>13.5</v>
      </c>
      <c r="CE20" s="3">
        <v>16.75</v>
      </c>
      <c r="CF20" s="4">
        <v>26.25</v>
      </c>
      <c r="CG20" s="4">
        <v>69</v>
      </c>
      <c r="CH20" s="7">
        <v>26.5</v>
      </c>
      <c r="CI20" s="8"/>
    </row>
    <row r="21" spans="1:87" s="1" customFormat="1">
      <c r="B21" s="1" t="s">
        <v>7</v>
      </c>
      <c r="C21" s="8"/>
      <c r="D21" s="8"/>
      <c r="E21" s="3">
        <v>376.75</v>
      </c>
      <c r="F21" s="3">
        <v>178.5</v>
      </c>
      <c r="G21" s="4">
        <v>1423.25</v>
      </c>
      <c r="H21" s="4">
        <v>4681.5</v>
      </c>
      <c r="I21" s="7">
        <v>2717.25</v>
      </c>
      <c r="J21" s="7">
        <v>60.5</v>
      </c>
      <c r="K21"/>
      <c r="M21" s="1" t="s">
        <v>7</v>
      </c>
      <c r="N21" s="8"/>
      <c r="O21" s="8"/>
      <c r="P21" s="3">
        <v>822.5</v>
      </c>
      <c r="Q21" s="3">
        <v>593</v>
      </c>
      <c r="R21" s="4">
        <v>1235.75</v>
      </c>
      <c r="S21" s="4">
        <v>3939</v>
      </c>
      <c r="T21" s="7">
        <v>3194.25</v>
      </c>
      <c r="U21" s="7">
        <v>1200.25</v>
      </c>
      <c r="X21" s="1" t="s">
        <v>7</v>
      </c>
      <c r="Y21" s="8"/>
      <c r="Z21" s="8"/>
      <c r="AA21" s="3">
        <v>2</v>
      </c>
      <c r="AB21" s="3">
        <v>1.25</v>
      </c>
      <c r="AC21" s="4">
        <v>5</v>
      </c>
      <c r="AD21" s="4">
        <v>36.75</v>
      </c>
      <c r="AE21" s="7">
        <v>-3</v>
      </c>
      <c r="AF21" s="7">
        <v>-6.5</v>
      </c>
      <c r="AI21" s="1" t="s">
        <v>7</v>
      </c>
      <c r="AJ21" s="8"/>
      <c r="AK21" s="8"/>
      <c r="AL21" s="3">
        <v>117.25</v>
      </c>
      <c r="AM21" s="3">
        <v>469.75</v>
      </c>
      <c r="AN21" s="4">
        <v>18255.75</v>
      </c>
      <c r="AO21" s="4">
        <v>10758</v>
      </c>
      <c r="AP21" s="7">
        <v>913.25</v>
      </c>
      <c r="AQ21" s="7">
        <v>50.75</v>
      </c>
      <c r="AT21" s="1" t="s">
        <v>7</v>
      </c>
      <c r="AU21" s="8"/>
      <c r="AV21" s="8"/>
      <c r="AW21" s="3">
        <v>95.25</v>
      </c>
      <c r="AX21" s="3">
        <v>104.5</v>
      </c>
      <c r="AY21" s="4">
        <v>177.5</v>
      </c>
      <c r="AZ21" s="4">
        <v>185</v>
      </c>
      <c r="BA21" s="7">
        <v>95</v>
      </c>
      <c r="BB21" s="7">
        <v>104.75</v>
      </c>
      <c r="BE21" s="1" t="s">
        <v>7</v>
      </c>
      <c r="BF21" s="8"/>
      <c r="BG21" s="8"/>
      <c r="BH21" s="3">
        <v>46.25</v>
      </c>
      <c r="BI21" s="3">
        <v>38.75</v>
      </c>
      <c r="BJ21" s="4">
        <v>191</v>
      </c>
      <c r="BK21" s="4">
        <v>93</v>
      </c>
      <c r="BL21" s="7">
        <v>48.25</v>
      </c>
      <c r="BM21" s="7">
        <v>36.5</v>
      </c>
      <c r="BP21" s="1" t="s">
        <v>7</v>
      </c>
      <c r="BQ21" s="8"/>
      <c r="BR21" s="8"/>
      <c r="BS21" s="3">
        <v>114.75</v>
      </c>
      <c r="BT21" s="3">
        <v>87.25</v>
      </c>
      <c r="BU21" s="4">
        <v>101.75</v>
      </c>
      <c r="BV21" s="4">
        <v>80.25</v>
      </c>
      <c r="BW21" s="7">
        <v>84</v>
      </c>
      <c r="BX21" s="7">
        <v>110.75</v>
      </c>
      <c r="CA21" s="1" t="s">
        <v>7</v>
      </c>
      <c r="CB21" s="8"/>
      <c r="CC21" s="8"/>
      <c r="CD21" s="3">
        <v>7</v>
      </c>
      <c r="CE21" s="3">
        <v>7.25</v>
      </c>
      <c r="CF21" s="4">
        <v>33.25</v>
      </c>
      <c r="CG21" s="4">
        <v>32.5</v>
      </c>
      <c r="CH21" s="7">
        <v>30</v>
      </c>
      <c r="CI21" s="7">
        <v>17</v>
      </c>
    </row>
    <row r="22" spans="1:87" s="1" customFormat="1">
      <c r="C22" s="8"/>
      <c r="D22" s="8"/>
      <c r="E22" s="3">
        <v>236</v>
      </c>
      <c r="F22" s="3">
        <v>247</v>
      </c>
      <c r="G22" s="4">
        <v>3930.25</v>
      </c>
      <c r="H22" s="4">
        <v>2116.75</v>
      </c>
      <c r="I22" s="7">
        <v>2454.75</v>
      </c>
      <c r="J22" s="7">
        <v>6.25</v>
      </c>
      <c r="K22"/>
      <c r="N22" s="8"/>
      <c r="O22" s="8"/>
      <c r="P22" s="3">
        <v>883.5</v>
      </c>
      <c r="Q22" s="3">
        <v>414.5</v>
      </c>
      <c r="R22" s="4">
        <v>1668.5</v>
      </c>
      <c r="S22" s="4">
        <v>1236</v>
      </c>
      <c r="T22" s="7">
        <v>2827</v>
      </c>
      <c r="U22" s="7">
        <v>937.75</v>
      </c>
      <c r="Y22" s="8"/>
      <c r="Z22" s="8"/>
      <c r="AA22" s="3">
        <v>-4.25</v>
      </c>
      <c r="AB22" s="3">
        <v>-7.5</v>
      </c>
      <c r="AC22" s="4">
        <v>21.5</v>
      </c>
      <c r="AD22" s="4">
        <v>6.5</v>
      </c>
      <c r="AE22" s="7">
        <v>2.25</v>
      </c>
      <c r="AF22" s="7">
        <v>-3.5</v>
      </c>
      <c r="AJ22" s="8"/>
      <c r="AK22" s="8"/>
      <c r="AL22" s="3">
        <v>71.5</v>
      </c>
      <c r="AM22" s="3">
        <v>2490.5</v>
      </c>
      <c r="AN22" s="4">
        <v>20924.25</v>
      </c>
      <c r="AO22" s="4">
        <v>4197.25</v>
      </c>
      <c r="AP22" s="7">
        <v>966.75</v>
      </c>
      <c r="AQ22" s="7">
        <v>64.75</v>
      </c>
      <c r="AU22" s="8"/>
      <c r="AV22" s="8"/>
      <c r="AW22" s="3">
        <v>83.75</v>
      </c>
      <c r="AX22" s="3">
        <v>78.25</v>
      </c>
      <c r="AY22" s="4">
        <v>194</v>
      </c>
      <c r="AZ22" s="4">
        <v>102.5</v>
      </c>
      <c r="BA22" s="7">
        <v>101.25</v>
      </c>
      <c r="BB22" s="7">
        <v>75.25</v>
      </c>
      <c r="BF22" s="8"/>
      <c r="BG22" s="8"/>
      <c r="BH22" s="3">
        <v>33</v>
      </c>
      <c r="BI22" s="3">
        <v>24.5</v>
      </c>
      <c r="BJ22" s="4">
        <v>125</v>
      </c>
      <c r="BK22" s="4">
        <v>47.25</v>
      </c>
      <c r="BL22" s="7">
        <v>42.5</v>
      </c>
      <c r="BM22" s="7">
        <v>32.75</v>
      </c>
      <c r="BQ22" s="8"/>
      <c r="BR22" s="8"/>
      <c r="BS22" s="3">
        <v>85.25</v>
      </c>
      <c r="BT22" s="3">
        <v>56.5</v>
      </c>
      <c r="BU22" s="4">
        <v>74.75</v>
      </c>
      <c r="BV22" s="4">
        <v>103.5</v>
      </c>
      <c r="BW22" s="7">
        <v>104.5</v>
      </c>
      <c r="BX22" s="7">
        <v>115.75</v>
      </c>
      <c r="CB22" s="8"/>
      <c r="CC22" s="8"/>
      <c r="CD22" s="3">
        <v>6</v>
      </c>
      <c r="CE22" s="3">
        <v>3.5</v>
      </c>
      <c r="CF22" s="4">
        <v>34.5</v>
      </c>
      <c r="CG22" s="4">
        <v>29.25</v>
      </c>
      <c r="CH22" s="7">
        <v>18.5</v>
      </c>
      <c r="CI22" s="7">
        <v>8.25</v>
      </c>
    </row>
    <row r="23" spans="1:87" s="1" customFormat="1">
      <c r="C23" s="8"/>
      <c r="D23" s="8"/>
      <c r="E23" s="3">
        <v>476</v>
      </c>
      <c r="F23" s="3">
        <v>255.5</v>
      </c>
      <c r="G23" s="4">
        <v>10175.5</v>
      </c>
      <c r="H23" s="4">
        <v>3054.5</v>
      </c>
      <c r="I23" s="7">
        <v>565</v>
      </c>
      <c r="J23" s="7">
        <v>48.25</v>
      </c>
      <c r="K23"/>
      <c r="N23" s="8"/>
      <c r="O23" s="8"/>
      <c r="P23" s="3">
        <v>1029.25</v>
      </c>
      <c r="Q23" s="3">
        <v>1384</v>
      </c>
      <c r="R23" s="4">
        <v>2599.25</v>
      </c>
      <c r="S23" s="4">
        <v>2061</v>
      </c>
      <c r="T23" s="7">
        <v>1956</v>
      </c>
      <c r="U23" s="7">
        <v>1223</v>
      </c>
      <c r="Y23" s="8"/>
      <c r="Z23" s="8"/>
      <c r="AA23" s="3">
        <v>-1</v>
      </c>
      <c r="AB23" s="3">
        <v>7.5</v>
      </c>
      <c r="AC23" s="4">
        <v>9.5</v>
      </c>
      <c r="AD23" s="4">
        <v>7.25</v>
      </c>
      <c r="AE23" s="7">
        <v>-6</v>
      </c>
      <c r="AF23" s="7">
        <v>5.75</v>
      </c>
      <c r="AJ23" s="8"/>
      <c r="AK23" s="8"/>
      <c r="AL23" s="3">
        <v>119.5</v>
      </c>
      <c r="AM23" s="3">
        <v>795.5</v>
      </c>
      <c r="AN23" s="4">
        <v>31095.25</v>
      </c>
      <c r="AO23" s="4">
        <v>2805.75</v>
      </c>
      <c r="AP23" s="7">
        <v>436.25</v>
      </c>
      <c r="AQ23" s="7">
        <v>85</v>
      </c>
      <c r="AU23" s="8"/>
      <c r="AV23" s="8"/>
      <c r="AW23" s="3">
        <v>88</v>
      </c>
      <c r="AX23" s="3">
        <v>84.75</v>
      </c>
      <c r="AY23" s="4">
        <v>245</v>
      </c>
      <c r="AZ23" s="4">
        <v>157.75</v>
      </c>
      <c r="BA23" s="7">
        <v>87.75</v>
      </c>
      <c r="BB23" s="7">
        <v>100.25</v>
      </c>
      <c r="BF23" s="8"/>
      <c r="BG23" s="8"/>
      <c r="BH23" s="3">
        <v>41.5</v>
      </c>
      <c r="BI23" s="3">
        <v>55.75</v>
      </c>
      <c r="BJ23" s="4">
        <v>142.5</v>
      </c>
      <c r="BK23" s="4">
        <v>63.5</v>
      </c>
      <c r="BL23" s="7">
        <v>57</v>
      </c>
      <c r="BM23" s="7">
        <v>34</v>
      </c>
      <c r="BQ23" s="8"/>
      <c r="BR23" s="8"/>
      <c r="BS23" s="3">
        <v>104.5</v>
      </c>
      <c r="BT23" s="3">
        <v>106.75</v>
      </c>
      <c r="BU23" s="4">
        <v>88.25</v>
      </c>
      <c r="BV23" s="4">
        <v>119.25</v>
      </c>
      <c r="BW23" s="7">
        <v>91</v>
      </c>
      <c r="BX23" s="7">
        <v>112.5</v>
      </c>
      <c r="CB23" s="8"/>
      <c r="CC23" s="8"/>
      <c r="CD23" s="3">
        <v>11.5</v>
      </c>
      <c r="CE23" s="3">
        <v>20.25</v>
      </c>
      <c r="CF23" s="4">
        <v>66.5</v>
      </c>
      <c r="CG23" s="4">
        <v>33.25</v>
      </c>
      <c r="CH23" s="7">
        <v>14.25</v>
      </c>
      <c r="CI23" s="7">
        <v>17.5</v>
      </c>
    </row>
    <row r="24" spans="1:87" s="1" customFormat="1">
      <c r="B24" s="1" t="s">
        <v>8</v>
      </c>
      <c r="C24" s="8"/>
      <c r="D24" s="2"/>
      <c r="E24" s="3">
        <v>536</v>
      </c>
      <c r="F24" s="3">
        <v>857.25</v>
      </c>
      <c r="G24" s="4">
        <v>3693.5</v>
      </c>
      <c r="H24" s="7">
        <v>19033.25</v>
      </c>
      <c r="I24" s="7">
        <v>2395.75</v>
      </c>
      <c r="J24" s="8"/>
      <c r="K24"/>
      <c r="M24" s="1" t="s">
        <v>8</v>
      </c>
      <c r="N24" s="8"/>
      <c r="O24" s="2"/>
      <c r="P24" s="3">
        <v>764.5</v>
      </c>
      <c r="Q24" s="3">
        <v>769.5</v>
      </c>
      <c r="R24" s="4">
        <v>1486.25</v>
      </c>
      <c r="S24" s="7">
        <v>10689</v>
      </c>
      <c r="T24" s="7">
        <v>2437.75</v>
      </c>
      <c r="U24" s="8"/>
      <c r="X24" s="1" t="s">
        <v>8</v>
      </c>
      <c r="Y24" s="8"/>
      <c r="Z24" s="2"/>
      <c r="AA24" s="3">
        <v>-1</v>
      </c>
      <c r="AB24" s="3">
        <v>1</v>
      </c>
      <c r="AC24" s="4">
        <v>9.5</v>
      </c>
      <c r="AD24" s="7">
        <v>29</v>
      </c>
      <c r="AE24" s="7">
        <v>-1.75</v>
      </c>
      <c r="AF24" s="8"/>
      <c r="AI24" s="1" t="s">
        <v>8</v>
      </c>
      <c r="AJ24" s="8"/>
      <c r="AK24" s="2"/>
      <c r="AL24" s="3">
        <v>414.75</v>
      </c>
      <c r="AM24" s="3">
        <v>1632.5</v>
      </c>
      <c r="AN24" s="4">
        <v>26116.25</v>
      </c>
      <c r="AO24" s="7">
        <v>23458.25</v>
      </c>
      <c r="AP24" s="7">
        <v>2636.25</v>
      </c>
      <c r="AQ24" s="8"/>
      <c r="AT24" s="1" t="s">
        <v>8</v>
      </c>
      <c r="AU24" s="8"/>
      <c r="AV24" s="2"/>
      <c r="AW24" s="3">
        <v>86.5</v>
      </c>
      <c r="AX24" s="3">
        <v>153.75</v>
      </c>
      <c r="AY24" s="4">
        <v>188.5</v>
      </c>
      <c r="AZ24" s="7">
        <v>325.25</v>
      </c>
      <c r="BA24" s="7">
        <v>105.75</v>
      </c>
      <c r="BB24" s="8"/>
      <c r="BE24" s="1" t="s">
        <v>8</v>
      </c>
      <c r="BF24" s="8"/>
      <c r="BG24" s="2"/>
      <c r="BH24" s="3">
        <v>36</v>
      </c>
      <c r="BI24" s="3">
        <v>41.5</v>
      </c>
      <c r="BJ24" s="4">
        <v>91.5</v>
      </c>
      <c r="BK24" s="7">
        <v>102.25</v>
      </c>
      <c r="BL24" s="7">
        <v>39.5</v>
      </c>
      <c r="BM24" s="8"/>
      <c r="BP24" s="1" t="s">
        <v>8</v>
      </c>
      <c r="BQ24" s="8"/>
      <c r="BR24" s="2"/>
      <c r="BS24" s="3">
        <v>92.75</v>
      </c>
      <c r="BT24" s="3">
        <v>79.25</v>
      </c>
      <c r="BU24" s="4">
        <v>71.25</v>
      </c>
      <c r="BV24" s="7">
        <v>71.25</v>
      </c>
      <c r="BW24" s="7">
        <v>70</v>
      </c>
      <c r="BX24" s="8"/>
      <c r="CA24" s="1" t="s">
        <v>8</v>
      </c>
      <c r="CB24" s="8"/>
      <c r="CC24" s="2"/>
      <c r="CD24" s="3">
        <v>5.5</v>
      </c>
      <c r="CE24" s="3">
        <v>16.5</v>
      </c>
      <c r="CF24" s="4">
        <v>29.5</v>
      </c>
      <c r="CG24" s="7">
        <v>35</v>
      </c>
      <c r="CH24" s="7">
        <v>12</v>
      </c>
      <c r="CI24" s="8"/>
    </row>
    <row r="25" spans="1:87" s="1" customFormat="1">
      <c r="C25" s="8"/>
      <c r="D25" s="2"/>
      <c r="E25" s="3">
        <v>287</v>
      </c>
      <c r="F25" s="3">
        <v>392.5</v>
      </c>
      <c r="G25" s="4">
        <v>9933</v>
      </c>
      <c r="H25" s="7">
        <v>6255.5</v>
      </c>
      <c r="I25" s="7">
        <v>2851.25</v>
      </c>
      <c r="J25" s="8"/>
      <c r="K25"/>
      <c r="N25" s="8"/>
      <c r="O25" s="2"/>
      <c r="P25" s="3">
        <v>1544.75</v>
      </c>
      <c r="Q25" s="3">
        <v>1111.25</v>
      </c>
      <c r="R25" s="4">
        <v>2220</v>
      </c>
      <c r="S25" s="7">
        <v>2915.25</v>
      </c>
      <c r="T25" s="7">
        <v>3425</v>
      </c>
      <c r="U25" s="8"/>
      <c r="Y25" s="8"/>
      <c r="Z25" s="2"/>
      <c r="AA25" s="3">
        <v>0.5</v>
      </c>
      <c r="AB25" s="3">
        <v>0.75</v>
      </c>
      <c r="AC25" s="4">
        <v>4.75</v>
      </c>
      <c r="AD25" s="7">
        <v>22</v>
      </c>
      <c r="AE25" s="7">
        <v>4</v>
      </c>
      <c r="AF25" s="8"/>
      <c r="AJ25" s="8"/>
      <c r="AK25" s="2"/>
      <c r="AL25" s="3">
        <v>228.5</v>
      </c>
      <c r="AM25" s="3">
        <v>1918.5</v>
      </c>
      <c r="AN25" s="4">
        <v>42245.25</v>
      </c>
      <c r="AO25" s="7">
        <v>14516.75</v>
      </c>
      <c r="AP25" s="7">
        <v>3301.5</v>
      </c>
      <c r="AQ25" s="8"/>
      <c r="AU25" s="8"/>
      <c r="AV25" s="2"/>
      <c r="AW25" s="3">
        <v>99.5</v>
      </c>
      <c r="AX25" s="3">
        <v>140</v>
      </c>
      <c r="AY25" s="4">
        <v>212.5</v>
      </c>
      <c r="AZ25" s="7">
        <v>241.75</v>
      </c>
      <c r="BA25" s="7">
        <v>89.75</v>
      </c>
      <c r="BB25" s="8"/>
      <c r="BF25" s="8"/>
      <c r="BG25" s="2"/>
      <c r="BH25" s="3">
        <v>54</v>
      </c>
      <c r="BI25" s="3">
        <v>54</v>
      </c>
      <c r="BJ25" s="4">
        <v>114</v>
      </c>
      <c r="BK25" s="7">
        <v>91.75</v>
      </c>
      <c r="BL25" s="7">
        <v>42.25</v>
      </c>
      <c r="BM25" s="8"/>
      <c r="BQ25" s="8"/>
      <c r="BR25" s="2"/>
      <c r="BS25" s="3">
        <v>112.75</v>
      </c>
      <c r="BT25" s="3">
        <v>85.75</v>
      </c>
      <c r="BU25" s="4">
        <v>67.75</v>
      </c>
      <c r="BV25" s="7">
        <v>78</v>
      </c>
      <c r="BW25" s="7">
        <v>80.75</v>
      </c>
      <c r="BX25" s="8"/>
      <c r="CB25" s="8"/>
      <c r="CC25" s="2"/>
      <c r="CD25" s="3">
        <v>12</v>
      </c>
      <c r="CE25" s="3">
        <v>13</v>
      </c>
      <c r="CF25" s="4">
        <v>28.75</v>
      </c>
      <c r="CG25" s="7">
        <v>45</v>
      </c>
      <c r="CH25" s="7">
        <v>20.75</v>
      </c>
      <c r="CI25" s="8"/>
    </row>
    <row r="26" spans="1:87" s="1" customFormat="1">
      <c r="C26" s="8"/>
      <c r="D26" s="2"/>
      <c r="E26" s="3">
        <v>752.5</v>
      </c>
      <c r="F26" s="3">
        <v>294.5</v>
      </c>
      <c r="G26" s="4">
        <v>6242.25</v>
      </c>
      <c r="H26" s="7">
        <v>6668</v>
      </c>
      <c r="I26" s="7">
        <v>6616.25</v>
      </c>
      <c r="J26" s="8"/>
      <c r="K26"/>
      <c r="N26" s="8"/>
      <c r="O26" s="2"/>
      <c r="P26" s="3">
        <v>821.5</v>
      </c>
      <c r="Q26" s="3">
        <v>400.5</v>
      </c>
      <c r="R26" s="4">
        <v>1540.5</v>
      </c>
      <c r="S26" s="7">
        <v>1915.5</v>
      </c>
      <c r="T26" s="7">
        <v>6065</v>
      </c>
      <c r="U26" s="8"/>
      <c r="Y26" s="8"/>
      <c r="Z26" s="2"/>
      <c r="AA26" s="3">
        <v>0.75</v>
      </c>
      <c r="AB26" s="3">
        <v>-5.5</v>
      </c>
      <c r="AC26" s="4">
        <v>9.75</v>
      </c>
      <c r="AD26" s="7">
        <v>15</v>
      </c>
      <c r="AE26" s="7">
        <v>27</v>
      </c>
      <c r="AF26" s="8"/>
      <c r="AJ26" s="8"/>
      <c r="AK26" s="2"/>
      <c r="AL26" s="3">
        <v>911</v>
      </c>
      <c r="AM26" s="3">
        <v>1888.25</v>
      </c>
      <c r="AN26" s="4">
        <v>33071.25</v>
      </c>
      <c r="AO26" s="7">
        <v>16362</v>
      </c>
      <c r="AP26" s="7">
        <v>25636.75</v>
      </c>
      <c r="AQ26" s="8"/>
      <c r="AU26" s="8"/>
      <c r="AV26" s="2"/>
      <c r="AW26" s="3">
        <v>121</v>
      </c>
      <c r="AX26" s="3">
        <v>105.5</v>
      </c>
      <c r="AY26" s="4">
        <v>202.25</v>
      </c>
      <c r="AZ26" s="7">
        <v>198.75</v>
      </c>
      <c r="BA26" s="7">
        <v>100.5</v>
      </c>
      <c r="BB26" s="8"/>
      <c r="BF26" s="8"/>
      <c r="BG26" s="2"/>
      <c r="BH26" s="3">
        <v>40</v>
      </c>
      <c r="BI26" s="3">
        <v>32.5</v>
      </c>
      <c r="BJ26" s="4">
        <v>120.5</v>
      </c>
      <c r="BK26" s="7">
        <v>104.75</v>
      </c>
      <c r="BL26" s="7">
        <v>53</v>
      </c>
      <c r="BM26" s="8"/>
      <c r="BQ26" s="8"/>
      <c r="BR26" s="2"/>
      <c r="BS26" s="3">
        <v>114</v>
      </c>
      <c r="BT26" s="3">
        <v>59.75</v>
      </c>
      <c r="BU26" s="4">
        <v>77</v>
      </c>
      <c r="BV26" s="7">
        <v>104.5</v>
      </c>
      <c r="BW26" s="7">
        <v>55</v>
      </c>
      <c r="BX26" s="8"/>
      <c r="CB26" s="8"/>
      <c r="CC26" s="2"/>
      <c r="CD26" s="3">
        <v>9.5</v>
      </c>
      <c r="CE26" s="3">
        <v>5.25</v>
      </c>
      <c r="CF26" s="4">
        <v>27.75</v>
      </c>
      <c r="CG26" s="7">
        <v>33</v>
      </c>
      <c r="CH26" s="7">
        <v>15.25</v>
      </c>
      <c r="CI26" s="8"/>
    </row>
    <row r="27" spans="1:87" s="1" customFormat="1">
      <c r="B27" t="s">
        <v>44</v>
      </c>
      <c r="C27" s="6">
        <v>-0.75</v>
      </c>
      <c r="D27" s="2"/>
      <c r="E27" s="2"/>
      <c r="F27" s="2"/>
      <c r="G27" s="2"/>
      <c r="H27" s="2"/>
      <c r="I27" s="2"/>
      <c r="J27" s="2"/>
      <c r="K27"/>
      <c r="M27" t="s">
        <v>44</v>
      </c>
      <c r="N27" s="6">
        <v>697.25</v>
      </c>
      <c r="O27" s="2"/>
      <c r="P27" s="2"/>
      <c r="Q27" s="2"/>
      <c r="R27" s="2"/>
      <c r="S27" s="2"/>
      <c r="T27" s="2"/>
      <c r="U27" s="2"/>
      <c r="X27" t="s">
        <v>44</v>
      </c>
      <c r="Y27" s="6">
        <v>3</v>
      </c>
      <c r="Z27" s="2"/>
      <c r="AA27" s="2"/>
      <c r="AB27" s="2"/>
      <c r="AC27" s="2"/>
      <c r="AD27" s="2"/>
      <c r="AE27" s="2"/>
      <c r="AF27" s="2"/>
      <c r="AI27" t="s">
        <v>44</v>
      </c>
      <c r="AJ27" s="6">
        <v>36.5</v>
      </c>
      <c r="AK27" s="2"/>
      <c r="AL27" s="2"/>
      <c r="AM27" s="2"/>
      <c r="AN27" s="2"/>
      <c r="AO27" s="2"/>
      <c r="AP27" s="2"/>
      <c r="AQ27" s="2"/>
      <c r="AT27" t="s">
        <v>44</v>
      </c>
      <c r="AU27" s="6">
        <v>116.5</v>
      </c>
      <c r="AV27" s="2"/>
      <c r="AW27" s="2"/>
      <c r="AX27" s="2"/>
      <c r="AY27" s="2"/>
      <c r="AZ27" s="2"/>
      <c r="BA27" s="2"/>
      <c r="BB27" s="2"/>
      <c r="BE27" t="s">
        <v>44</v>
      </c>
      <c r="BF27" s="6">
        <v>33.25</v>
      </c>
      <c r="BG27" s="2"/>
      <c r="BH27" s="2"/>
      <c r="BI27" s="2"/>
      <c r="BJ27" s="2"/>
      <c r="BK27" s="2"/>
      <c r="BL27" s="2"/>
      <c r="BM27" s="2"/>
      <c r="BP27" t="s">
        <v>44</v>
      </c>
      <c r="BQ27" s="6">
        <v>155.25</v>
      </c>
      <c r="BR27" s="2"/>
      <c r="BS27" s="2"/>
      <c r="BT27" s="2"/>
      <c r="BU27" s="2"/>
      <c r="BV27" s="2"/>
      <c r="BW27" s="2"/>
      <c r="BX27" s="2"/>
      <c r="CA27" t="s">
        <v>44</v>
      </c>
      <c r="CB27" s="6">
        <v>20</v>
      </c>
      <c r="CC27" s="2"/>
      <c r="CD27" s="2"/>
      <c r="CE27" s="2"/>
      <c r="CF27" s="2"/>
      <c r="CG27" s="2"/>
      <c r="CH27" s="2"/>
      <c r="CI27" s="2"/>
    </row>
    <row r="28" spans="1:87" s="1" customFormat="1">
      <c r="B28"/>
      <c r="C28" s="6">
        <v>2.25</v>
      </c>
      <c r="D28" s="2"/>
      <c r="E28" s="2"/>
      <c r="F28" s="2"/>
      <c r="G28" s="2"/>
      <c r="H28" s="2"/>
      <c r="I28" s="2"/>
      <c r="J28" s="2"/>
      <c r="K28"/>
      <c r="M28"/>
      <c r="N28" s="6">
        <v>785</v>
      </c>
      <c r="O28" s="2"/>
      <c r="P28" s="2"/>
      <c r="Q28" s="2"/>
      <c r="R28" s="2"/>
      <c r="S28" s="2"/>
      <c r="T28" s="2"/>
      <c r="U28" s="2"/>
      <c r="X28"/>
      <c r="Y28" s="6">
        <v>3</v>
      </c>
      <c r="Z28" s="2"/>
      <c r="AA28" s="2"/>
      <c r="AB28" s="2"/>
      <c r="AC28" s="2"/>
      <c r="AD28" s="2"/>
      <c r="AE28" s="2"/>
      <c r="AF28" s="2"/>
      <c r="AI28"/>
      <c r="AJ28" s="6">
        <v>19.5</v>
      </c>
      <c r="AK28" s="2"/>
      <c r="AL28" s="2"/>
      <c r="AM28" s="2"/>
      <c r="AN28" s="2"/>
      <c r="AO28" s="2"/>
      <c r="AP28" s="2"/>
      <c r="AQ28" s="2"/>
      <c r="AT28"/>
      <c r="AU28" s="6">
        <v>65.5</v>
      </c>
      <c r="AV28" s="2"/>
      <c r="AW28" s="2"/>
      <c r="AX28" s="2"/>
      <c r="AY28" s="2"/>
      <c r="AZ28" s="2"/>
      <c r="BA28" s="2"/>
      <c r="BB28" s="2"/>
      <c r="BE28"/>
      <c r="BF28" s="6">
        <v>33</v>
      </c>
      <c r="BG28" s="2"/>
      <c r="BH28" s="2"/>
      <c r="BI28" s="2"/>
      <c r="BJ28" s="2"/>
      <c r="BK28" s="2"/>
      <c r="BL28" s="2"/>
      <c r="BM28" s="2"/>
      <c r="BP28"/>
      <c r="BQ28" s="6">
        <v>108.5</v>
      </c>
      <c r="BR28" s="2"/>
      <c r="BS28" s="2"/>
      <c r="BT28" s="2"/>
      <c r="BU28" s="2"/>
      <c r="BV28" s="2"/>
      <c r="BW28" s="2"/>
      <c r="BX28" s="2"/>
      <c r="CA28"/>
      <c r="CB28" s="6">
        <v>11.75</v>
      </c>
      <c r="CC28" s="2"/>
      <c r="CD28" s="2"/>
      <c r="CE28" s="2"/>
      <c r="CF28" s="2"/>
      <c r="CG28" s="2"/>
      <c r="CH28" s="2"/>
      <c r="CI28" s="2"/>
    </row>
    <row r="29" spans="1:87" s="1" customFormat="1">
      <c r="B29"/>
      <c r="C29" s="6">
        <v>12.75</v>
      </c>
      <c r="D29" s="2"/>
      <c r="E29" s="2"/>
      <c r="F29" s="2"/>
      <c r="G29" s="2"/>
      <c r="H29" s="2"/>
      <c r="I29" s="2"/>
      <c r="J29" s="2"/>
      <c r="K29"/>
      <c r="M29"/>
      <c r="N29" s="6">
        <v>702.5</v>
      </c>
      <c r="O29" s="2"/>
      <c r="P29" s="2"/>
      <c r="Q29" s="2"/>
      <c r="R29" s="2"/>
      <c r="S29" s="2"/>
      <c r="T29" s="2"/>
      <c r="U29" s="2"/>
      <c r="X29"/>
      <c r="Y29" s="6">
        <v>8.75</v>
      </c>
      <c r="Z29" s="2"/>
      <c r="AA29" s="2"/>
      <c r="AB29" s="2"/>
      <c r="AC29" s="2"/>
      <c r="AD29" s="2"/>
      <c r="AE29" s="2"/>
      <c r="AF29" s="2"/>
      <c r="AI29"/>
      <c r="AJ29" s="6">
        <v>74</v>
      </c>
      <c r="AK29" s="2"/>
      <c r="AL29" s="2"/>
      <c r="AM29" s="2"/>
      <c r="AN29" s="2"/>
      <c r="AO29" s="2"/>
      <c r="AP29" s="2"/>
      <c r="AQ29" s="2"/>
      <c r="AT29"/>
      <c r="AU29" s="6">
        <v>135</v>
      </c>
      <c r="AV29" s="2"/>
      <c r="AW29" s="2"/>
      <c r="AX29" s="2"/>
      <c r="AY29" s="2"/>
      <c r="AZ29" s="2"/>
      <c r="BA29" s="2"/>
      <c r="BB29" s="2"/>
      <c r="BE29"/>
      <c r="BF29" s="6">
        <v>28.75</v>
      </c>
      <c r="BG29" s="2"/>
      <c r="BH29" s="2"/>
      <c r="BI29" s="2"/>
      <c r="BJ29" s="2"/>
      <c r="BK29" s="2"/>
      <c r="BL29" s="2"/>
      <c r="BM29" s="2"/>
      <c r="BP29"/>
      <c r="BQ29" s="6">
        <v>138.25</v>
      </c>
      <c r="BR29" s="2"/>
      <c r="BS29" s="2"/>
      <c r="BT29" s="2"/>
      <c r="BU29" s="2"/>
      <c r="BV29" s="2"/>
      <c r="BW29" s="2"/>
      <c r="BX29" s="2"/>
      <c r="CA29"/>
      <c r="CB29" s="6">
        <v>18.25</v>
      </c>
      <c r="CC29" s="2"/>
      <c r="CD29" s="2"/>
      <c r="CE29" s="2"/>
      <c r="CF29" s="2"/>
      <c r="CG29" s="2"/>
      <c r="CH29" s="2"/>
      <c r="CI29" s="2"/>
    </row>
    <row r="30" spans="1:87" s="1" customFormat="1">
      <c r="C30" s="5"/>
      <c r="K30"/>
      <c r="N30" s="5"/>
      <c r="Y30" s="5"/>
      <c r="AJ30" s="5"/>
      <c r="AU30" s="5"/>
      <c r="BF30" s="5"/>
      <c r="BQ30" s="5"/>
      <c r="CB30" s="5"/>
    </row>
    <row r="31" spans="1:87" s="1" customFormat="1">
      <c r="A31" s="1" t="s">
        <v>17</v>
      </c>
      <c r="B31" s="1" t="s">
        <v>0</v>
      </c>
      <c r="C31" s="5">
        <v>1</v>
      </c>
      <c r="D31" s="5">
        <v>2</v>
      </c>
      <c r="E31" s="1">
        <v>3</v>
      </c>
      <c r="F31" s="1">
        <v>4</v>
      </c>
      <c r="G31" s="1" t="s">
        <v>41</v>
      </c>
      <c r="H31" s="1" t="s">
        <v>42</v>
      </c>
      <c r="I31" s="5">
        <v>8</v>
      </c>
      <c r="J31" s="5">
        <v>16</v>
      </c>
      <c r="K31"/>
      <c r="L31" s="1" t="s">
        <v>18</v>
      </c>
      <c r="M31" s="1" t="s">
        <v>0</v>
      </c>
      <c r="N31" s="5">
        <v>1</v>
      </c>
      <c r="O31" s="5">
        <v>2</v>
      </c>
      <c r="P31" s="1">
        <v>3</v>
      </c>
      <c r="Q31" s="1">
        <v>4</v>
      </c>
      <c r="R31" s="1" t="s">
        <v>41</v>
      </c>
      <c r="S31" s="1" t="s">
        <v>42</v>
      </c>
      <c r="T31" s="5">
        <v>8</v>
      </c>
      <c r="U31" s="5">
        <v>16</v>
      </c>
      <c r="W31" s="1" t="s">
        <v>19</v>
      </c>
      <c r="X31" s="1" t="s">
        <v>0</v>
      </c>
      <c r="Y31" s="5">
        <v>1</v>
      </c>
      <c r="Z31" s="5">
        <v>2</v>
      </c>
      <c r="AA31" s="1">
        <v>3</v>
      </c>
      <c r="AB31" s="1">
        <v>4</v>
      </c>
      <c r="AC31" s="1" t="s">
        <v>41</v>
      </c>
      <c r="AD31" s="1" t="s">
        <v>42</v>
      </c>
      <c r="AE31" s="5">
        <v>8</v>
      </c>
      <c r="AF31" s="5">
        <v>16</v>
      </c>
      <c r="AH31" s="1" t="s">
        <v>20</v>
      </c>
      <c r="AI31" s="1" t="s">
        <v>0</v>
      </c>
      <c r="AJ31" s="5">
        <v>1</v>
      </c>
      <c r="AK31" s="5">
        <v>2</v>
      </c>
      <c r="AL31" s="1">
        <v>3</v>
      </c>
      <c r="AM31" s="1">
        <v>4</v>
      </c>
      <c r="AN31" s="1" t="s">
        <v>41</v>
      </c>
      <c r="AO31" s="1" t="s">
        <v>42</v>
      </c>
      <c r="AP31" s="5">
        <v>8</v>
      </c>
      <c r="AQ31" s="5">
        <v>16</v>
      </c>
      <c r="AS31" s="1" t="s">
        <v>21</v>
      </c>
      <c r="AT31" s="1" t="s">
        <v>0</v>
      </c>
      <c r="AU31" s="5">
        <v>1</v>
      </c>
      <c r="AV31" s="5">
        <v>2</v>
      </c>
      <c r="AW31" s="1">
        <v>3</v>
      </c>
      <c r="AX31" s="1">
        <v>4</v>
      </c>
      <c r="AY31" s="1" t="s">
        <v>41</v>
      </c>
      <c r="AZ31" s="1" t="s">
        <v>42</v>
      </c>
      <c r="BA31" s="5">
        <v>8</v>
      </c>
      <c r="BB31" s="5">
        <v>16</v>
      </c>
      <c r="BD31" s="1" t="s">
        <v>22</v>
      </c>
      <c r="BE31" s="1" t="s">
        <v>0</v>
      </c>
      <c r="BF31" s="5">
        <v>1</v>
      </c>
      <c r="BG31" s="5">
        <v>2</v>
      </c>
      <c r="BH31" s="1">
        <v>3</v>
      </c>
      <c r="BI31" s="1">
        <v>4</v>
      </c>
      <c r="BJ31" s="1" t="s">
        <v>41</v>
      </c>
      <c r="BK31" s="1" t="s">
        <v>42</v>
      </c>
      <c r="BL31" s="5">
        <v>8</v>
      </c>
      <c r="BM31" s="5">
        <v>16</v>
      </c>
      <c r="BO31" s="1" t="s">
        <v>23</v>
      </c>
      <c r="BP31" s="1" t="s">
        <v>0</v>
      </c>
      <c r="BQ31" s="5">
        <v>1</v>
      </c>
      <c r="BR31" s="5">
        <v>2</v>
      </c>
      <c r="BS31" s="1">
        <v>3</v>
      </c>
      <c r="BT31" s="1">
        <v>4</v>
      </c>
      <c r="BU31" s="1" t="s">
        <v>41</v>
      </c>
      <c r="BV31" s="1" t="s">
        <v>42</v>
      </c>
      <c r="BW31" s="5">
        <v>8</v>
      </c>
      <c r="BX31" s="5">
        <v>16</v>
      </c>
      <c r="BZ31" s="1" t="s">
        <v>24</v>
      </c>
      <c r="CA31" s="1" t="s">
        <v>0</v>
      </c>
      <c r="CB31" s="5">
        <v>1</v>
      </c>
      <c r="CC31" s="5">
        <v>2</v>
      </c>
      <c r="CD31" s="1">
        <v>3</v>
      </c>
      <c r="CE31" s="1">
        <v>4</v>
      </c>
      <c r="CF31" s="1" t="s">
        <v>41</v>
      </c>
      <c r="CG31" s="1" t="s">
        <v>42</v>
      </c>
      <c r="CH31" s="5">
        <v>8</v>
      </c>
      <c r="CI31" s="5">
        <v>16</v>
      </c>
    </row>
    <row r="32" spans="1:87" s="1" customFormat="1">
      <c r="B32" s="1" t="s">
        <v>43</v>
      </c>
      <c r="C32" s="6">
        <v>0.5</v>
      </c>
      <c r="D32" s="6">
        <v>-4</v>
      </c>
      <c r="E32" s="2"/>
      <c r="F32" s="2"/>
      <c r="G32" s="2"/>
      <c r="H32" s="2"/>
      <c r="I32" s="8"/>
      <c r="J32" s="8"/>
      <c r="K32"/>
      <c r="M32" s="1" t="s">
        <v>43</v>
      </c>
      <c r="N32" s="6">
        <v>9.5</v>
      </c>
      <c r="O32" s="6">
        <v>7.5</v>
      </c>
      <c r="P32" s="2"/>
      <c r="Q32" s="2"/>
      <c r="R32" s="2"/>
      <c r="S32" s="2"/>
      <c r="T32" s="8"/>
      <c r="U32" s="8"/>
      <c r="X32" s="1" t="s">
        <v>43</v>
      </c>
      <c r="Y32" s="6">
        <v>73.75</v>
      </c>
      <c r="Z32" s="6">
        <v>75</v>
      </c>
      <c r="AA32" s="2"/>
      <c r="AB32" s="2"/>
      <c r="AC32" s="2"/>
      <c r="AD32" s="2"/>
      <c r="AE32" s="8"/>
      <c r="AF32" s="8"/>
      <c r="AI32" s="1" t="s">
        <v>43</v>
      </c>
      <c r="AJ32" s="6">
        <v>33</v>
      </c>
      <c r="AK32" s="6">
        <v>8.5</v>
      </c>
      <c r="AL32" s="2"/>
      <c r="AM32" s="2"/>
      <c r="AN32" s="2"/>
      <c r="AO32" s="2"/>
      <c r="AP32" s="8"/>
      <c r="AQ32" s="8"/>
      <c r="AT32" s="1" t="s">
        <v>43</v>
      </c>
      <c r="AU32" s="6">
        <v>184.5</v>
      </c>
      <c r="AV32" s="6">
        <v>256.75</v>
      </c>
      <c r="AW32" s="2"/>
      <c r="AX32" s="2"/>
      <c r="AY32" s="2"/>
      <c r="AZ32" s="2"/>
      <c r="BA32" s="8"/>
      <c r="BB32" s="8"/>
      <c r="BE32" s="1" t="s">
        <v>43</v>
      </c>
      <c r="BF32" s="6">
        <v>21</v>
      </c>
      <c r="BG32" s="6">
        <v>22.75</v>
      </c>
      <c r="BH32" s="2"/>
      <c r="BI32" s="2"/>
      <c r="BJ32" s="2"/>
      <c r="BK32" s="2"/>
      <c r="BL32" s="8"/>
      <c r="BM32" s="8"/>
      <c r="BP32" s="1" t="s">
        <v>43</v>
      </c>
      <c r="BQ32" s="6">
        <v>96.5</v>
      </c>
      <c r="BR32" s="6">
        <v>88.5</v>
      </c>
      <c r="BS32" s="2"/>
      <c r="BT32" s="2"/>
      <c r="BU32" s="2"/>
      <c r="BV32" s="2"/>
      <c r="BW32" s="8"/>
      <c r="BX32" s="8"/>
      <c r="CA32" s="1" t="s">
        <v>43</v>
      </c>
      <c r="CB32" s="6">
        <v>-320.5</v>
      </c>
      <c r="CC32" s="6">
        <v>-328</v>
      </c>
      <c r="CD32" s="2"/>
      <c r="CE32" s="2"/>
      <c r="CF32" s="2"/>
      <c r="CG32" s="2"/>
      <c r="CH32" s="8"/>
      <c r="CI32" s="8"/>
    </row>
    <row r="33" spans="1:87" s="1" customFormat="1">
      <c r="C33" s="6">
        <v>-4</v>
      </c>
      <c r="D33" s="6">
        <v>9.75</v>
      </c>
      <c r="E33" s="2"/>
      <c r="F33" s="2"/>
      <c r="G33" s="2"/>
      <c r="H33" s="2"/>
      <c r="I33" s="8"/>
      <c r="J33" s="8"/>
      <c r="K33"/>
      <c r="N33" s="6">
        <v>14</v>
      </c>
      <c r="O33" s="6">
        <v>19</v>
      </c>
      <c r="P33" s="2"/>
      <c r="Q33" s="2"/>
      <c r="R33" s="2"/>
      <c r="S33" s="2"/>
      <c r="T33" s="8"/>
      <c r="U33" s="8"/>
      <c r="Y33" s="6">
        <v>72</v>
      </c>
      <c r="Z33" s="6">
        <v>140.25</v>
      </c>
      <c r="AA33" s="2"/>
      <c r="AB33" s="2"/>
      <c r="AC33" s="2"/>
      <c r="AD33" s="2"/>
      <c r="AE33" s="8"/>
      <c r="AF33" s="8"/>
      <c r="AJ33" s="6">
        <v>23.25</v>
      </c>
      <c r="AK33" s="6">
        <v>14.25</v>
      </c>
      <c r="AL33" s="2"/>
      <c r="AM33" s="2"/>
      <c r="AN33" s="2"/>
      <c r="AO33" s="2"/>
      <c r="AP33" s="8"/>
      <c r="AQ33" s="8"/>
      <c r="AU33" s="6">
        <v>294.75</v>
      </c>
      <c r="AV33" s="6">
        <v>263.5</v>
      </c>
      <c r="AW33" s="2"/>
      <c r="AX33" s="2"/>
      <c r="AY33" s="2"/>
      <c r="AZ33" s="2"/>
      <c r="BA33" s="8"/>
      <c r="BB33" s="8"/>
      <c r="BF33" s="6">
        <v>14.5</v>
      </c>
      <c r="BG33" s="6">
        <v>15.25</v>
      </c>
      <c r="BH33" s="2"/>
      <c r="BI33" s="2"/>
      <c r="BJ33" s="2"/>
      <c r="BK33" s="2"/>
      <c r="BL33" s="8"/>
      <c r="BM33" s="8"/>
      <c r="BQ33" s="6">
        <v>73.5</v>
      </c>
      <c r="BR33" s="6">
        <v>63</v>
      </c>
      <c r="BS33" s="2"/>
      <c r="BT33" s="2"/>
      <c r="BU33" s="2"/>
      <c r="BV33" s="2"/>
      <c r="BW33" s="8"/>
      <c r="BX33" s="8"/>
      <c r="CB33" s="6">
        <v>-332.75</v>
      </c>
      <c r="CC33" s="6">
        <v>-327</v>
      </c>
      <c r="CD33" s="2"/>
      <c r="CE33" s="2"/>
      <c r="CF33" s="2"/>
      <c r="CG33" s="2"/>
      <c r="CH33" s="8"/>
      <c r="CI33" s="8"/>
    </row>
    <row r="34" spans="1:87" s="1" customFormat="1">
      <c r="C34" s="6">
        <v>-10.75</v>
      </c>
      <c r="D34" s="6">
        <v>2.75</v>
      </c>
      <c r="E34" s="2"/>
      <c r="F34" s="2"/>
      <c r="G34" s="2"/>
      <c r="H34" s="2"/>
      <c r="I34" s="8"/>
      <c r="J34" s="8"/>
      <c r="K34"/>
      <c r="N34" s="6">
        <v>18.25</v>
      </c>
      <c r="O34" s="6">
        <v>13.5</v>
      </c>
      <c r="P34" s="2"/>
      <c r="Q34" s="2"/>
      <c r="R34" s="2"/>
      <c r="S34" s="2"/>
      <c r="T34" s="8"/>
      <c r="U34" s="8"/>
      <c r="Y34" s="6">
        <v>38.5</v>
      </c>
      <c r="Z34" s="6">
        <v>130.5</v>
      </c>
      <c r="AA34" s="2"/>
      <c r="AB34" s="2"/>
      <c r="AC34" s="2"/>
      <c r="AD34" s="2"/>
      <c r="AE34" s="8"/>
      <c r="AF34" s="8"/>
      <c r="AJ34" s="6">
        <v>18</v>
      </c>
      <c r="AK34" s="6">
        <v>26</v>
      </c>
      <c r="AL34" s="2"/>
      <c r="AM34" s="2"/>
      <c r="AN34" s="2"/>
      <c r="AO34" s="2"/>
      <c r="AP34" s="8"/>
      <c r="AQ34" s="8"/>
      <c r="AU34" s="6">
        <v>235.5</v>
      </c>
      <c r="AV34" s="6">
        <v>253</v>
      </c>
      <c r="AW34" s="2"/>
      <c r="AX34" s="2"/>
      <c r="AY34" s="2"/>
      <c r="AZ34" s="2"/>
      <c r="BA34" s="8"/>
      <c r="BB34" s="8"/>
      <c r="BF34" s="6">
        <v>19.75</v>
      </c>
      <c r="BG34" s="6">
        <v>28</v>
      </c>
      <c r="BH34" s="2"/>
      <c r="BI34" s="2"/>
      <c r="BJ34" s="2"/>
      <c r="BK34" s="2"/>
      <c r="BL34" s="8"/>
      <c r="BM34" s="8"/>
      <c r="BQ34" s="6">
        <v>56.25</v>
      </c>
      <c r="BR34" s="6">
        <v>71.5</v>
      </c>
      <c r="BS34" s="2"/>
      <c r="BT34" s="2"/>
      <c r="BU34" s="2"/>
      <c r="BV34" s="2"/>
      <c r="BW34" s="8"/>
      <c r="BX34" s="8"/>
      <c r="CB34" s="6">
        <v>-327</v>
      </c>
      <c r="CC34" s="6">
        <v>-319.25</v>
      </c>
      <c r="CD34" s="2"/>
      <c r="CE34" s="2"/>
      <c r="CF34" s="2"/>
      <c r="CG34" s="2"/>
      <c r="CH34" s="8"/>
      <c r="CI34" s="8"/>
    </row>
    <row r="35" spans="1:87" s="1" customFormat="1">
      <c r="A35" s="1" t="s">
        <v>1</v>
      </c>
      <c r="B35" s="1" t="s">
        <v>2</v>
      </c>
      <c r="C35" s="2"/>
      <c r="D35" s="8"/>
      <c r="E35" s="6">
        <v>52.25</v>
      </c>
      <c r="F35" s="3">
        <v>6.25</v>
      </c>
      <c r="G35" s="3">
        <v>164.5</v>
      </c>
      <c r="H35" s="4">
        <v>109</v>
      </c>
      <c r="I35" s="7">
        <v>61.5</v>
      </c>
      <c r="J35" s="7">
        <v>-4</v>
      </c>
      <c r="K35"/>
      <c r="L35" s="1" t="s">
        <v>1</v>
      </c>
      <c r="M35" s="1" t="s">
        <v>2</v>
      </c>
      <c r="N35" s="2"/>
      <c r="O35" s="8"/>
      <c r="P35" s="6">
        <v>22</v>
      </c>
      <c r="Q35" s="3">
        <v>4</v>
      </c>
      <c r="R35" s="3">
        <v>22</v>
      </c>
      <c r="S35" s="4">
        <v>27.75</v>
      </c>
      <c r="T35" s="7">
        <v>35.25</v>
      </c>
      <c r="U35" s="7">
        <v>23.75</v>
      </c>
      <c r="W35" s="1" t="s">
        <v>1</v>
      </c>
      <c r="X35" s="1" t="s">
        <v>2</v>
      </c>
      <c r="Y35" s="2"/>
      <c r="Z35" s="8"/>
      <c r="AA35" s="6">
        <v>779.25</v>
      </c>
      <c r="AB35" s="3">
        <v>257</v>
      </c>
      <c r="AC35" s="3">
        <v>2907</v>
      </c>
      <c r="AD35" s="4">
        <v>2201</v>
      </c>
      <c r="AE35" s="7">
        <v>1308</v>
      </c>
      <c r="AF35" s="7">
        <v>102</v>
      </c>
      <c r="AH35" s="1" t="s">
        <v>1</v>
      </c>
      <c r="AI35" s="1" t="s">
        <v>2</v>
      </c>
      <c r="AJ35" s="2"/>
      <c r="AK35" s="8"/>
      <c r="AL35" s="6">
        <v>15.25</v>
      </c>
      <c r="AM35" s="3">
        <v>8</v>
      </c>
      <c r="AN35" s="3">
        <v>30.75</v>
      </c>
      <c r="AO35" s="4">
        <v>17.75</v>
      </c>
      <c r="AP35" s="7">
        <v>19.75</v>
      </c>
      <c r="AQ35" s="7">
        <v>37.75</v>
      </c>
      <c r="AS35" s="1" t="s">
        <v>1</v>
      </c>
      <c r="AT35" s="1" t="s">
        <v>2</v>
      </c>
      <c r="AU35" s="2"/>
      <c r="AV35" s="8"/>
      <c r="AW35" s="6">
        <v>382.5</v>
      </c>
      <c r="AX35" s="3">
        <v>111.75</v>
      </c>
      <c r="AY35" s="3">
        <v>282.5</v>
      </c>
      <c r="AZ35" s="4">
        <v>233.5</v>
      </c>
      <c r="BA35" s="7">
        <v>427.5</v>
      </c>
      <c r="BB35" s="7">
        <v>392</v>
      </c>
      <c r="BD35" s="1" t="s">
        <v>1</v>
      </c>
      <c r="BE35" s="1" t="s">
        <v>2</v>
      </c>
      <c r="BF35" s="2"/>
      <c r="BG35" s="8"/>
      <c r="BH35" s="6">
        <v>33.75</v>
      </c>
      <c r="BI35" s="3">
        <v>26.75</v>
      </c>
      <c r="BJ35" s="3">
        <v>545.75</v>
      </c>
      <c r="BK35" s="4">
        <v>337.75</v>
      </c>
      <c r="BL35" s="7">
        <v>83.25</v>
      </c>
      <c r="BM35" s="7">
        <v>32.75</v>
      </c>
      <c r="BO35" s="1" t="s">
        <v>1</v>
      </c>
      <c r="BP35" s="1" t="s">
        <v>2</v>
      </c>
      <c r="BQ35" s="2"/>
      <c r="BR35" s="8"/>
      <c r="BS35" s="6">
        <v>100.5</v>
      </c>
      <c r="BT35" s="3">
        <v>66</v>
      </c>
      <c r="BU35" s="3">
        <v>117</v>
      </c>
      <c r="BV35" s="4">
        <v>79.75</v>
      </c>
      <c r="BW35" s="7">
        <v>88</v>
      </c>
      <c r="BX35" s="7">
        <v>88</v>
      </c>
      <c r="BZ35" s="1" t="s">
        <v>1</v>
      </c>
      <c r="CA35" s="1" t="s">
        <v>2</v>
      </c>
      <c r="CB35" s="2"/>
      <c r="CC35" s="8"/>
      <c r="CD35" s="6">
        <v>-313.5</v>
      </c>
      <c r="CE35" s="3">
        <v>-107.5</v>
      </c>
      <c r="CF35" s="3">
        <v>-84.25</v>
      </c>
      <c r="CG35" s="4">
        <v>-228.75</v>
      </c>
      <c r="CH35" s="7">
        <v>-200.75</v>
      </c>
      <c r="CI35" s="7">
        <v>-222</v>
      </c>
    </row>
    <row r="36" spans="1:87" s="1" customFormat="1">
      <c r="C36" s="2"/>
      <c r="D36" s="8"/>
      <c r="E36" s="6">
        <v>12</v>
      </c>
      <c r="F36" s="3">
        <v>4</v>
      </c>
      <c r="G36" s="4">
        <v>59.75</v>
      </c>
      <c r="H36" s="4">
        <v>44.5</v>
      </c>
      <c r="I36" s="7">
        <v>33</v>
      </c>
      <c r="J36" s="7">
        <v>-15.5</v>
      </c>
      <c r="K36"/>
      <c r="N36" s="2"/>
      <c r="O36" s="8"/>
      <c r="P36" s="6">
        <v>22.25</v>
      </c>
      <c r="Q36" s="3">
        <v>5.5</v>
      </c>
      <c r="R36" s="4">
        <v>12.5</v>
      </c>
      <c r="S36" s="4">
        <v>18</v>
      </c>
      <c r="T36" s="7">
        <v>25.25</v>
      </c>
      <c r="U36" s="7">
        <v>13.25</v>
      </c>
      <c r="Y36" s="2"/>
      <c r="Z36" s="8"/>
      <c r="AA36" s="6">
        <v>485.25</v>
      </c>
      <c r="AB36" s="3">
        <v>574.25</v>
      </c>
      <c r="AC36" s="4">
        <v>344</v>
      </c>
      <c r="AD36" s="4">
        <v>316.5</v>
      </c>
      <c r="AE36" s="7">
        <v>190</v>
      </c>
      <c r="AF36" s="7">
        <v>61</v>
      </c>
      <c r="AJ36" s="2"/>
      <c r="AK36" s="8"/>
      <c r="AL36" s="6">
        <v>21.5</v>
      </c>
      <c r="AM36" s="3">
        <v>9.75</v>
      </c>
      <c r="AN36" s="4">
        <v>8</v>
      </c>
      <c r="AO36" s="4">
        <v>12.5</v>
      </c>
      <c r="AP36" s="7">
        <v>12.75</v>
      </c>
      <c r="AQ36" s="7">
        <v>16.75</v>
      </c>
      <c r="AU36" s="2"/>
      <c r="AV36" s="8"/>
      <c r="AW36" s="6">
        <v>164.75</v>
      </c>
      <c r="AX36" s="3">
        <v>291</v>
      </c>
      <c r="AY36" s="4">
        <v>239.75</v>
      </c>
      <c r="AZ36" s="4">
        <v>204.25</v>
      </c>
      <c r="BA36" s="7">
        <v>305.25</v>
      </c>
      <c r="BB36" s="7">
        <v>319.5</v>
      </c>
      <c r="BF36" s="2"/>
      <c r="BG36" s="8"/>
      <c r="BH36" s="6">
        <v>36.5</v>
      </c>
      <c r="BI36" s="3">
        <v>36.5</v>
      </c>
      <c r="BJ36" s="4">
        <v>229.5</v>
      </c>
      <c r="BK36" s="4">
        <v>163</v>
      </c>
      <c r="BL36" s="7">
        <v>38.25</v>
      </c>
      <c r="BM36" s="7">
        <v>34.75</v>
      </c>
      <c r="BQ36" s="2"/>
      <c r="BR36" s="8"/>
      <c r="BS36" s="6">
        <v>81.5</v>
      </c>
      <c r="BT36" s="3">
        <v>91.75</v>
      </c>
      <c r="BU36" s="4">
        <v>82.75</v>
      </c>
      <c r="BV36" s="4">
        <v>91.5</v>
      </c>
      <c r="BW36" s="7">
        <v>79.5</v>
      </c>
      <c r="BX36" s="7">
        <v>59.75</v>
      </c>
      <c r="CB36" s="2"/>
      <c r="CC36" s="8"/>
      <c r="CD36" s="6">
        <v>-315.5</v>
      </c>
      <c r="CE36" s="3">
        <v>-105.5</v>
      </c>
      <c r="CF36" s="4">
        <v>-248.25</v>
      </c>
      <c r="CG36" s="4">
        <v>-235.25</v>
      </c>
      <c r="CH36" s="7">
        <v>-227.5</v>
      </c>
      <c r="CI36" s="7">
        <v>-226.75</v>
      </c>
    </row>
    <row r="37" spans="1:87" s="1" customFormat="1">
      <c r="C37" s="2"/>
      <c r="D37" s="8"/>
      <c r="E37" s="6">
        <v>15</v>
      </c>
      <c r="F37" s="3">
        <v>14.5</v>
      </c>
      <c r="G37" s="4">
        <v>90</v>
      </c>
      <c r="H37" s="4">
        <v>128</v>
      </c>
      <c r="I37" s="7">
        <v>51.5</v>
      </c>
      <c r="J37" s="7">
        <v>-8.25</v>
      </c>
      <c r="K37"/>
      <c r="N37" s="2"/>
      <c r="O37" s="8"/>
      <c r="P37" s="6">
        <v>10</v>
      </c>
      <c r="Q37" s="3">
        <v>4</v>
      </c>
      <c r="R37" s="4">
        <v>17.75</v>
      </c>
      <c r="S37" s="4">
        <v>36.75</v>
      </c>
      <c r="T37" s="7">
        <v>30.5</v>
      </c>
      <c r="U37" s="7">
        <v>16</v>
      </c>
      <c r="Y37" s="2"/>
      <c r="Z37" s="8"/>
      <c r="AA37" s="6">
        <v>812.25</v>
      </c>
      <c r="AB37" s="3">
        <v>1336.5</v>
      </c>
      <c r="AC37" s="4">
        <v>607.75</v>
      </c>
      <c r="AD37" s="4">
        <v>1551</v>
      </c>
      <c r="AE37" s="7">
        <v>2399.5</v>
      </c>
      <c r="AF37" s="7">
        <v>79</v>
      </c>
      <c r="AJ37" s="2"/>
      <c r="AK37" s="8"/>
      <c r="AL37" s="6">
        <v>15.75</v>
      </c>
      <c r="AM37" s="3">
        <v>9.75</v>
      </c>
      <c r="AN37" s="4">
        <v>16.25</v>
      </c>
      <c r="AO37" s="4">
        <v>24.5</v>
      </c>
      <c r="AP37" s="7">
        <v>35</v>
      </c>
      <c r="AQ37" s="7">
        <v>20.5</v>
      </c>
      <c r="AU37" s="2"/>
      <c r="AV37" s="8"/>
      <c r="AW37" s="6">
        <v>382.5</v>
      </c>
      <c r="AX37" s="3">
        <v>179.75</v>
      </c>
      <c r="AY37" s="4">
        <v>133</v>
      </c>
      <c r="AZ37" s="4">
        <v>175.25</v>
      </c>
      <c r="BA37" s="7">
        <v>217.75</v>
      </c>
      <c r="BB37" s="7">
        <v>396.75</v>
      </c>
      <c r="BF37" s="2"/>
      <c r="BG37" s="8"/>
      <c r="BH37" s="6">
        <v>40.75</v>
      </c>
      <c r="BI37" s="3">
        <v>33.5</v>
      </c>
      <c r="BJ37" s="4">
        <v>283.5</v>
      </c>
      <c r="BK37" s="4">
        <v>480</v>
      </c>
      <c r="BL37" s="7">
        <v>75.25</v>
      </c>
      <c r="BM37" s="7">
        <v>29.25</v>
      </c>
      <c r="BQ37" s="2"/>
      <c r="BR37" s="8"/>
      <c r="BS37" s="6">
        <v>84.5</v>
      </c>
      <c r="BT37" s="3">
        <v>85</v>
      </c>
      <c r="BU37" s="4">
        <v>83.75</v>
      </c>
      <c r="BV37" s="4">
        <v>86.5</v>
      </c>
      <c r="BW37" s="7">
        <v>75.5</v>
      </c>
      <c r="BX37" s="7">
        <v>89.5</v>
      </c>
      <c r="CB37" s="2"/>
      <c r="CC37" s="8"/>
      <c r="CD37" s="6">
        <v>-307.5</v>
      </c>
      <c r="CE37" s="3">
        <v>-100.25</v>
      </c>
      <c r="CF37" s="4">
        <v>-244.5</v>
      </c>
      <c r="CG37" s="4">
        <v>-230</v>
      </c>
      <c r="CH37" s="7">
        <v>-211</v>
      </c>
      <c r="CI37" s="7">
        <v>-241</v>
      </c>
    </row>
    <row r="38" spans="1:87" s="1" customFormat="1">
      <c r="B38" s="1" t="s">
        <v>3</v>
      </c>
      <c r="C38" s="2"/>
      <c r="D38" s="8"/>
      <c r="E38" s="6">
        <v>13.75</v>
      </c>
      <c r="F38" s="3">
        <v>1.75</v>
      </c>
      <c r="G38" s="4">
        <v>121.75</v>
      </c>
      <c r="H38" s="4">
        <v>89.25</v>
      </c>
      <c r="I38" s="7">
        <v>43.75</v>
      </c>
      <c r="J38" s="8"/>
      <c r="K38"/>
      <c r="M38" s="1" t="s">
        <v>3</v>
      </c>
      <c r="N38" s="2"/>
      <c r="O38" s="8"/>
      <c r="P38" s="6">
        <v>29</v>
      </c>
      <c r="Q38" s="3">
        <v>6.25</v>
      </c>
      <c r="R38" s="4">
        <v>14.5</v>
      </c>
      <c r="S38" s="4">
        <v>18.5</v>
      </c>
      <c r="T38" s="7">
        <v>30.5</v>
      </c>
      <c r="U38" s="8"/>
      <c r="X38" s="1" t="s">
        <v>3</v>
      </c>
      <c r="Y38" s="2"/>
      <c r="Z38" s="8"/>
      <c r="AA38" s="6">
        <v>1087.5</v>
      </c>
      <c r="AB38" s="3">
        <v>280.75</v>
      </c>
      <c r="AC38" s="4">
        <v>1473.25</v>
      </c>
      <c r="AD38" s="4">
        <v>278.5</v>
      </c>
      <c r="AE38" s="7">
        <v>173.75</v>
      </c>
      <c r="AF38" s="8"/>
      <c r="AI38" s="1" t="s">
        <v>3</v>
      </c>
      <c r="AJ38" s="2"/>
      <c r="AK38" s="8"/>
      <c r="AL38" s="6">
        <v>40</v>
      </c>
      <c r="AM38" s="3">
        <v>6.5</v>
      </c>
      <c r="AN38" s="4">
        <v>18.5</v>
      </c>
      <c r="AO38" s="4">
        <v>25</v>
      </c>
      <c r="AP38" s="7">
        <v>23.5</v>
      </c>
      <c r="AQ38" s="8"/>
      <c r="AT38" s="1" t="s">
        <v>3</v>
      </c>
      <c r="AU38" s="2"/>
      <c r="AV38" s="8"/>
      <c r="AW38" s="6">
        <v>210</v>
      </c>
      <c r="AX38" s="3">
        <v>245</v>
      </c>
      <c r="AY38" s="4">
        <v>240.75</v>
      </c>
      <c r="AZ38" s="4">
        <v>198.5</v>
      </c>
      <c r="BA38" s="7">
        <v>227.5</v>
      </c>
      <c r="BB38" s="8"/>
      <c r="BE38" s="1" t="s">
        <v>3</v>
      </c>
      <c r="BF38" s="2"/>
      <c r="BG38" s="8"/>
      <c r="BH38" s="6">
        <v>38</v>
      </c>
      <c r="BI38" s="3">
        <v>23.75</v>
      </c>
      <c r="BJ38" s="4">
        <v>469.25</v>
      </c>
      <c r="BK38" s="4">
        <v>440</v>
      </c>
      <c r="BL38" s="7">
        <v>59.5</v>
      </c>
      <c r="BM38" s="8"/>
      <c r="BP38" s="1" t="s">
        <v>3</v>
      </c>
      <c r="BQ38" s="2"/>
      <c r="BR38" s="8"/>
      <c r="BS38" s="6">
        <v>110.5</v>
      </c>
      <c r="BT38" s="3">
        <v>74.5</v>
      </c>
      <c r="BU38" s="4">
        <v>97</v>
      </c>
      <c r="BV38" s="4">
        <v>83.75</v>
      </c>
      <c r="BW38" s="7">
        <v>74.5</v>
      </c>
      <c r="BX38" s="8"/>
      <c r="CA38" s="1" t="s">
        <v>3</v>
      </c>
      <c r="CB38" s="2"/>
      <c r="CC38" s="8"/>
      <c r="CD38" s="6">
        <v>-298.5</v>
      </c>
      <c r="CE38" s="3">
        <v>-108.5</v>
      </c>
      <c r="CF38" s="4">
        <v>-239.5</v>
      </c>
      <c r="CG38" s="4">
        <v>-236.5</v>
      </c>
      <c r="CH38" s="7">
        <v>-204</v>
      </c>
      <c r="CI38" s="8"/>
    </row>
    <row r="39" spans="1:87" s="1" customFormat="1">
      <c r="C39" s="2"/>
      <c r="D39" s="8"/>
      <c r="E39" s="6">
        <v>14.75</v>
      </c>
      <c r="F39" s="3">
        <v>3</v>
      </c>
      <c r="G39" s="4">
        <v>106.75</v>
      </c>
      <c r="H39" s="4">
        <v>45.75</v>
      </c>
      <c r="I39" s="7">
        <v>22.25</v>
      </c>
      <c r="J39" s="8"/>
      <c r="K39"/>
      <c r="N39" s="2"/>
      <c r="O39" s="8"/>
      <c r="P39" s="6">
        <v>15.5</v>
      </c>
      <c r="Q39" s="3">
        <v>5.5</v>
      </c>
      <c r="R39" s="4">
        <v>18</v>
      </c>
      <c r="S39" s="4">
        <v>16.5</v>
      </c>
      <c r="T39" s="7">
        <v>14.5</v>
      </c>
      <c r="U39" s="8"/>
      <c r="Y39" s="2"/>
      <c r="Z39" s="8"/>
      <c r="AA39" s="6">
        <v>1094.75</v>
      </c>
      <c r="AB39" s="3">
        <v>255</v>
      </c>
      <c r="AC39" s="4">
        <v>846</v>
      </c>
      <c r="AD39" s="4">
        <v>292.25</v>
      </c>
      <c r="AE39" s="7">
        <v>166.25</v>
      </c>
      <c r="AF39" s="8"/>
      <c r="AJ39" s="2"/>
      <c r="AK39" s="8"/>
      <c r="AL39" s="6">
        <v>27.25</v>
      </c>
      <c r="AM39" s="3">
        <v>4.75</v>
      </c>
      <c r="AN39" s="4">
        <v>18</v>
      </c>
      <c r="AO39" s="4">
        <v>19.25</v>
      </c>
      <c r="AP39" s="7">
        <v>13.25</v>
      </c>
      <c r="AQ39" s="8"/>
      <c r="AU39" s="2"/>
      <c r="AV39" s="8"/>
      <c r="AW39" s="6">
        <v>447</v>
      </c>
      <c r="AX39" s="3">
        <v>243.25</v>
      </c>
      <c r="AY39" s="4">
        <v>197.5</v>
      </c>
      <c r="AZ39" s="4">
        <v>191.25</v>
      </c>
      <c r="BA39" s="7">
        <v>305.5</v>
      </c>
      <c r="BB39" s="8"/>
      <c r="BF39" s="2"/>
      <c r="BG39" s="8"/>
      <c r="BH39" s="6">
        <v>26.25</v>
      </c>
      <c r="BI39" s="3">
        <v>29.75</v>
      </c>
      <c r="BJ39" s="4">
        <v>790.75</v>
      </c>
      <c r="BK39" s="4">
        <v>144</v>
      </c>
      <c r="BL39" s="7">
        <v>55.75</v>
      </c>
      <c r="BM39" s="8"/>
      <c r="BQ39" s="2"/>
      <c r="BR39" s="8"/>
      <c r="BS39" s="6">
        <v>103.5</v>
      </c>
      <c r="BT39" s="3">
        <v>70.5</v>
      </c>
      <c r="BU39" s="4">
        <v>104.75</v>
      </c>
      <c r="BV39" s="4">
        <v>99.75</v>
      </c>
      <c r="BW39" s="7">
        <v>68.75</v>
      </c>
      <c r="BX39" s="8"/>
      <c r="CB39" s="2"/>
      <c r="CC39" s="8"/>
      <c r="CD39" s="6">
        <v>-296.5</v>
      </c>
      <c r="CE39" s="3">
        <v>-114.75</v>
      </c>
      <c r="CF39" s="4">
        <v>-240.5</v>
      </c>
      <c r="CG39" s="4">
        <v>-238.25</v>
      </c>
      <c r="CH39" s="7">
        <v>-223</v>
      </c>
      <c r="CI39" s="8"/>
    </row>
    <row r="40" spans="1:87" s="1" customFormat="1">
      <c r="C40" s="8"/>
      <c r="D40" s="8"/>
      <c r="E40" s="3">
        <v>-1</v>
      </c>
      <c r="F40" s="3">
        <v>8.5</v>
      </c>
      <c r="G40" s="4">
        <v>221</v>
      </c>
      <c r="H40" s="4">
        <v>104.25</v>
      </c>
      <c r="I40" s="7">
        <v>37</v>
      </c>
      <c r="J40" s="8"/>
      <c r="K40"/>
      <c r="N40" s="8"/>
      <c r="O40" s="8"/>
      <c r="P40" s="3">
        <v>6.5</v>
      </c>
      <c r="Q40" s="3">
        <v>9.5</v>
      </c>
      <c r="R40" s="4">
        <v>28</v>
      </c>
      <c r="S40" s="4">
        <v>22.5</v>
      </c>
      <c r="T40" s="7">
        <v>11.5</v>
      </c>
      <c r="U40" s="8"/>
      <c r="Y40" s="8"/>
      <c r="Z40" s="8"/>
      <c r="AA40" s="3">
        <v>699.75</v>
      </c>
      <c r="AB40" s="3">
        <v>309.75</v>
      </c>
      <c r="AC40" s="4">
        <v>1705.5</v>
      </c>
      <c r="AD40" s="4">
        <v>2108.5</v>
      </c>
      <c r="AE40" s="7">
        <v>103.5</v>
      </c>
      <c r="AF40" s="8"/>
      <c r="AJ40" s="8"/>
      <c r="AK40" s="8"/>
      <c r="AL40" s="3">
        <v>6.75</v>
      </c>
      <c r="AM40" s="3">
        <v>11.5</v>
      </c>
      <c r="AN40" s="4">
        <v>20.25</v>
      </c>
      <c r="AO40" s="4">
        <v>24</v>
      </c>
      <c r="AP40" s="7">
        <v>24.75</v>
      </c>
      <c r="AQ40" s="8"/>
      <c r="AU40" s="8"/>
      <c r="AV40" s="8"/>
      <c r="AW40" s="3">
        <v>305</v>
      </c>
      <c r="AX40" s="3">
        <v>225.5</v>
      </c>
      <c r="AY40" s="4">
        <v>237</v>
      </c>
      <c r="AZ40" s="4">
        <v>214.25</v>
      </c>
      <c r="BA40" s="7">
        <v>373.75</v>
      </c>
      <c r="BB40" s="8"/>
      <c r="BF40" s="8"/>
      <c r="BG40" s="8"/>
      <c r="BH40" s="3">
        <v>24.25</v>
      </c>
      <c r="BI40" s="3">
        <v>29.5</v>
      </c>
      <c r="BJ40" s="4">
        <v>832.75</v>
      </c>
      <c r="BK40" s="4">
        <v>298.25</v>
      </c>
      <c r="BL40" s="7">
        <v>53.25</v>
      </c>
      <c r="BM40" s="8"/>
      <c r="BQ40" s="8"/>
      <c r="BR40" s="8"/>
      <c r="BS40" s="3">
        <v>67</v>
      </c>
      <c r="BT40" s="3">
        <v>64.75</v>
      </c>
      <c r="BU40" s="4">
        <v>118.75</v>
      </c>
      <c r="BV40" s="4">
        <v>92</v>
      </c>
      <c r="BW40" s="7">
        <v>97.25</v>
      </c>
      <c r="BX40" s="8"/>
      <c r="CB40" s="8"/>
      <c r="CC40" s="8"/>
      <c r="CD40" s="3">
        <v>-98.25</v>
      </c>
      <c r="CE40" s="3">
        <v>-108.25</v>
      </c>
      <c r="CF40" s="4">
        <v>-219.75</v>
      </c>
      <c r="CG40" s="4">
        <v>-232.75</v>
      </c>
      <c r="CH40" s="7">
        <v>-230</v>
      </c>
      <c r="CI40" s="8"/>
    </row>
    <row r="41" spans="1:87" s="1" customFormat="1">
      <c r="B41" s="1" t="s">
        <v>4</v>
      </c>
      <c r="C41" s="8"/>
      <c r="D41" s="8"/>
      <c r="E41" s="3">
        <v>2</v>
      </c>
      <c r="F41" s="3">
        <v>8.5</v>
      </c>
      <c r="G41" s="4">
        <v>102</v>
      </c>
      <c r="H41" s="4">
        <v>57.5</v>
      </c>
      <c r="I41" s="7">
        <v>-16.5</v>
      </c>
      <c r="J41" s="7">
        <v>-8</v>
      </c>
      <c r="K41"/>
      <c r="M41" s="1" t="s">
        <v>4</v>
      </c>
      <c r="N41" s="8"/>
      <c r="O41" s="8"/>
      <c r="P41" s="3">
        <v>19.5</v>
      </c>
      <c r="Q41" s="3">
        <v>7.75</v>
      </c>
      <c r="R41" s="4">
        <v>13</v>
      </c>
      <c r="S41" s="4">
        <v>21</v>
      </c>
      <c r="T41" s="7">
        <v>20.5</v>
      </c>
      <c r="U41" s="7">
        <v>12.25</v>
      </c>
      <c r="X41" s="1" t="s">
        <v>4</v>
      </c>
      <c r="Y41" s="8"/>
      <c r="Z41" s="8"/>
      <c r="AA41" s="3">
        <v>428.25</v>
      </c>
      <c r="AB41" s="3">
        <v>212</v>
      </c>
      <c r="AC41" s="4">
        <v>160.25</v>
      </c>
      <c r="AD41" s="4">
        <v>123.75</v>
      </c>
      <c r="AE41" s="7">
        <v>88.75</v>
      </c>
      <c r="AF41" s="7">
        <v>74</v>
      </c>
      <c r="AI41" s="1" t="s">
        <v>4</v>
      </c>
      <c r="AJ41" s="8"/>
      <c r="AK41" s="8"/>
      <c r="AL41" s="3">
        <v>1.75</v>
      </c>
      <c r="AM41" s="3">
        <v>19</v>
      </c>
      <c r="AN41" s="4">
        <v>20.5</v>
      </c>
      <c r="AO41" s="4">
        <v>31.5</v>
      </c>
      <c r="AP41" s="7">
        <v>20.75</v>
      </c>
      <c r="AQ41" s="7">
        <v>3.75</v>
      </c>
      <c r="AT41" s="1" t="s">
        <v>4</v>
      </c>
      <c r="AU41" s="8"/>
      <c r="AV41" s="8"/>
      <c r="AW41" s="3">
        <v>228</v>
      </c>
      <c r="AX41" s="3">
        <v>414.25</v>
      </c>
      <c r="AY41" s="4">
        <v>286.5</v>
      </c>
      <c r="AZ41" s="4">
        <v>355.5</v>
      </c>
      <c r="BA41" s="7">
        <v>396.5</v>
      </c>
      <c r="BB41" s="7">
        <v>393</v>
      </c>
      <c r="BE41" s="1" t="s">
        <v>4</v>
      </c>
      <c r="BF41" s="8"/>
      <c r="BG41" s="8"/>
      <c r="BH41" s="3">
        <v>23.25</v>
      </c>
      <c r="BI41" s="3">
        <v>30.25</v>
      </c>
      <c r="BJ41" s="4">
        <v>125.5</v>
      </c>
      <c r="BK41" s="4">
        <v>62.75</v>
      </c>
      <c r="BL41" s="7">
        <v>41.25</v>
      </c>
      <c r="BM41" s="7">
        <v>24.75</v>
      </c>
      <c r="BP41" s="1" t="s">
        <v>4</v>
      </c>
      <c r="BQ41" s="8"/>
      <c r="BR41" s="8"/>
      <c r="BS41" s="3">
        <v>54.25</v>
      </c>
      <c r="BT41" s="3">
        <v>108.5</v>
      </c>
      <c r="BU41" s="4">
        <v>85.5</v>
      </c>
      <c r="BV41" s="4">
        <v>98</v>
      </c>
      <c r="BW41" s="7">
        <v>89</v>
      </c>
      <c r="BX41" s="7">
        <v>74.5</v>
      </c>
      <c r="CA41" s="1" t="s">
        <v>4</v>
      </c>
      <c r="CB41" s="8"/>
      <c r="CC41" s="8"/>
      <c r="CD41" s="3">
        <v>-93.25</v>
      </c>
      <c r="CE41" s="3">
        <v>-105.5</v>
      </c>
      <c r="CF41" s="4">
        <v>-241.5</v>
      </c>
      <c r="CG41" s="4">
        <v>-230.5</v>
      </c>
      <c r="CH41" s="7">
        <v>-234.5</v>
      </c>
      <c r="CI41" s="7">
        <v>-232.25</v>
      </c>
    </row>
    <row r="42" spans="1:87" s="1" customFormat="1">
      <c r="C42" s="8"/>
      <c r="D42" s="8"/>
      <c r="E42" s="3">
        <v>1.75</v>
      </c>
      <c r="F42" s="3">
        <v>0</v>
      </c>
      <c r="G42" s="4">
        <v>40.5</v>
      </c>
      <c r="H42" s="4">
        <v>140.25</v>
      </c>
      <c r="I42" s="7">
        <v>-3.75</v>
      </c>
      <c r="J42" s="7">
        <v>-9</v>
      </c>
      <c r="K42"/>
      <c r="N42" s="8"/>
      <c r="O42" s="8"/>
      <c r="P42" s="3">
        <v>25</v>
      </c>
      <c r="Q42" s="3">
        <v>4.5</v>
      </c>
      <c r="R42" s="4">
        <v>9</v>
      </c>
      <c r="S42" s="4">
        <v>13.25</v>
      </c>
      <c r="T42" s="7">
        <v>20.5</v>
      </c>
      <c r="U42" s="7">
        <v>18.25</v>
      </c>
      <c r="Y42" s="8"/>
      <c r="Z42" s="8"/>
      <c r="AA42" s="3">
        <v>510.25</v>
      </c>
      <c r="AB42" s="3">
        <v>178.75</v>
      </c>
      <c r="AC42" s="4">
        <v>138.25</v>
      </c>
      <c r="AD42" s="4">
        <v>125.5</v>
      </c>
      <c r="AE42" s="7">
        <v>83.75</v>
      </c>
      <c r="AF42" s="7">
        <v>72.75</v>
      </c>
      <c r="AJ42" s="8"/>
      <c r="AK42" s="8"/>
      <c r="AL42" s="3">
        <v>11.5</v>
      </c>
      <c r="AM42" s="3">
        <v>5.25</v>
      </c>
      <c r="AN42" s="4">
        <v>15.5</v>
      </c>
      <c r="AO42" s="4">
        <v>18.75</v>
      </c>
      <c r="AP42" s="7">
        <v>40.75</v>
      </c>
      <c r="AQ42" s="7">
        <v>15.25</v>
      </c>
      <c r="AU42" s="8"/>
      <c r="AV42" s="8"/>
      <c r="AW42" s="3">
        <v>78.75</v>
      </c>
      <c r="AX42" s="3">
        <v>227.5</v>
      </c>
      <c r="AY42" s="4">
        <v>189.75</v>
      </c>
      <c r="AZ42" s="4">
        <v>305.5</v>
      </c>
      <c r="BA42" s="7">
        <v>334.25</v>
      </c>
      <c r="BB42" s="7">
        <v>244</v>
      </c>
      <c r="BF42" s="8"/>
      <c r="BG42" s="8"/>
      <c r="BH42" s="3">
        <v>38.5</v>
      </c>
      <c r="BI42" s="3">
        <v>27.75</v>
      </c>
      <c r="BJ42" s="4">
        <v>103</v>
      </c>
      <c r="BK42" s="4">
        <v>57.25</v>
      </c>
      <c r="BL42" s="7">
        <v>41.25</v>
      </c>
      <c r="BM42" s="7">
        <v>24.25</v>
      </c>
      <c r="BQ42" s="8"/>
      <c r="BR42" s="8"/>
      <c r="BS42" s="3">
        <v>80.25</v>
      </c>
      <c r="BT42" s="3">
        <v>55.75</v>
      </c>
      <c r="BU42" s="4">
        <v>77.5</v>
      </c>
      <c r="BV42" s="4">
        <v>132</v>
      </c>
      <c r="BW42" s="7">
        <v>91.25</v>
      </c>
      <c r="BX42" s="7">
        <v>52</v>
      </c>
      <c r="CB42" s="8"/>
      <c r="CC42" s="8"/>
      <c r="CD42" s="3">
        <v>-85.5</v>
      </c>
      <c r="CE42" s="3">
        <v>-106.25</v>
      </c>
      <c r="CF42" s="4">
        <v>-246</v>
      </c>
      <c r="CG42" s="4">
        <v>-213</v>
      </c>
      <c r="CH42" s="7">
        <v>-236.75</v>
      </c>
      <c r="CI42" s="7">
        <v>-228.25</v>
      </c>
    </row>
    <row r="43" spans="1:87" s="1" customFormat="1">
      <c r="C43" s="8"/>
      <c r="D43" s="8"/>
      <c r="E43" s="3">
        <v>-2.25</v>
      </c>
      <c r="F43" s="3">
        <v>-4</v>
      </c>
      <c r="G43" s="4">
        <v>83.5</v>
      </c>
      <c r="H43" s="4">
        <v>51.5</v>
      </c>
      <c r="I43" s="7">
        <v>-4.75</v>
      </c>
      <c r="J43" s="7">
        <v>-13.5</v>
      </c>
      <c r="K43"/>
      <c r="N43" s="8"/>
      <c r="O43" s="8"/>
      <c r="P43" s="3">
        <v>18.5</v>
      </c>
      <c r="Q43" s="3">
        <v>5.5</v>
      </c>
      <c r="R43" s="4">
        <v>14</v>
      </c>
      <c r="S43" s="4">
        <v>22.5</v>
      </c>
      <c r="T43" s="7">
        <v>12.5</v>
      </c>
      <c r="U43" s="7">
        <v>18</v>
      </c>
      <c r="Y43" s="8"/>
      <c r="Z43" s="8"/>
      <c r="AA43" s="3">
        <v>506.25</v>
      </c>
      <c r="AB43" s="3">
        <v>143.5</v>
      </c>
      <c r="AC43" s="4">
        <v>203</v>
      </c>
      <c r="AD43" s="4">
        <v>232</v>
      </c>
      <c r="AE43" s="7">
        <v>105.75</v>
      </c>
      <c r="AF43" s="7">
        <v>52.5</v>
      </c>
      <c r="AJ43" s="8"/>
      <c r="AK43" s="8"/>
      <c r="AL43" s="3">
        <v>8.75</v>
      </c>
      <c r="AM43" s="3">
        <v>-4.75</v>
      </c>
      <c r="AN43" s="4">
        <v>10.5</v>
      </c>
      <c r="AO43" s="4">
        <v>27.75</v>
      </c>
      <c r="AP43" s="7">
        <v>21.25</v>
      </c>
      <c r="AQ43" s="7">
        <v>10.25</v>
      </c>
      <c r="AU43" s="8"/>
      <c r="AV43" s="8"/>
      <c r="AW43" s="3">
        <v>283.25</v>
      </c>
      <c r="AX43" s="3">
        <v>245</v>
      </c>
      <c r="AY43" s="4">
        <v>109.5</v>
      </c>
      <c r="AZ43" s="4">
        <v>315</v>
      </c>
      <c r="BA43" s="7">
        <v>282</v>
      </c>
      <c r="BB43" s="7">
        <v>335.75</v>
      </c>
      <c r="BF43" s="8"/>
      <c r="BG43" s="8"/>
      <c r="BH43" s="3">
        <v>31.5</v>
      </c>
      <c r="BI43" s="3">
        <v>8.75</v>
      </c>
      <c r="BJ43" s="4">
        <v>58.75</v>
      </c>
      <c r="BK43" s="4">
        <v>63.5</v>
      </c>
      <c r="BL43" s="7">
        <v>41.75</v>
      </c>
      <c r="BM43" s="7">
        <v>24.5</v>
      </c>
      <c r="BQ43" s="8"/>
      <c r="BR43" s="8"/>
      <c r="BS43" s="3">
        <v>78.5</v>
      </c>
      <c r="BT43" s="3">
        <v>48.5</v>
      </c>
      <c r="BU43" s="4">
        <v>86.5</v>
      </c>
      <c r="BV43" s="4">
        <v>98</v>
      </c>
      <c r="BW43" s="7">
        <v>113.5</v>
      </c>
      <c r="BX43" s="7">
        <v>51.5</v>
      </c>
      <c r="CB43" s="8"/>
      <c r="CC43" s="8"/>
      <c r="CD43" s="3">
        <v>-107.25</v>
      </c>
      <c r="CE43" s="3">
        <v>-122</v>
      </c>
      <c r="CF43" s="4">
        <v>-242.75</v>
      </c>
      <c r="CG43" s="4">
        <v>-208.5</v>
      </c>
      <c r="CH43" s="7">
        <v>-228.5</v>
      </c>
      <c r="CI43" s="7">
        <v>-231</v>
      </c>
    </row>
    <row r="44" spans="1:87" s="1" customFormat="1">
      <c r="B44" s="1" t="s">
        <v>5</v>
      </c>
      <c r="C44" s="8"/>
      <c r="D44" s="8"/>
      <c r="E44" s="3">
        <v>3.25</v>
      </c>
      <c r="F44" s="3">
        <v>11</v>
      </c>
      <c r="G44" s="4">
        <v>99</v>
      </c>
      <c r="H44" s="4">
        <v>46.5</v>
      </c>
      <c r="I44" s="7">
        <v>5.5</v>
      </c>
      <c r="J44" s="7">
        <v>-10.75</v>
      </c>
      <c r="K44"/>
      <c r="M44" s="1" t="s">
        <v>5</v>
      </c>
      <c r="N44" s="8"/>
      <c r="O44" s="8"/>
      <c r="P44" s="3">
        <v>15.5</v>
      </c>
      <c r="Q44" s="3">
        <v>12.25</v>
      </c>
      <c r="R44" s="4">
        <v>74.25</v>
      </c>
      <c r="S44" s="4">
        <v>83.5</v>
      </c>
      <c r="T44" s="7">
        <v>113.25</v>
      </c>
      <c r="U44" s="7">
        <v>13.5</v>
      </c>
      <c r="X44" s="1" t="s">
        <v>5</v>
      </c>
      <c r="Y44" s="8"/>
      <c r="Z44" s="8"/>
      <c r="AA44" s="3">
        <v>653.75</v>
      </c>
      <c r="AB44" s="3">
        <v>394.25</v>
      </c>
      <c r="AC44" s="4">
        <v>4913</v>
      </c>
      <c r="AD44" s="4">
        <v>3248.75</v>
      </c>
      <c r="AE44" s="7">
        <v>1836</v>
      </c>
      <c r="AF44" s="7">
        <v>113.5</v>
      </c>
      <c r="AI44" s="1" t="s">
        <v>5</v>
      </c>
      <c r="AJ44" s="8"/>
      <c r="AK44" s="8"/>
      <c r="AL44" s="3">
        <v>8</v>
      </c>
      <c r="AM44" s="3">
        <v>14</v>
      </c>
      <c r="AN44" s="4">
        <v>12.25</v>
      </c>
      <c r="AO44" s="4">
        <v>25.5</v>
      </c>
      <c r="AP44" s="7">
        <v>28.25</v>
      </c>
      <c r="AQ44" s="7">
        <v>33.25</v>
      </c>
      <c r="AT44" s="1" t="s">
        <v>5</v>
      </c>
      <c r="AU44" s="8"/>
      <c r="AV44" s="8"/>
      <c r="AW44" s="3">
        <v>70</v>
      </c>
      <c r="AX44" s="3">
        <v>132.5</v>
      </c>
      <c r="AY44" s="4">
        <v>204.25</v>
      </c>
      <c r="AZ44" s="4">
        <v>227.25</v>
      </c>
      <c r="BA44" s="7">
        <v>282.25</v>
      </c>
      <c r="BB44" s="7">
        <v>220.5</v>
      </c>
      <c r="BE44" s="1" t="s">
        <v>5</v>
      </c>
      <c r="BF44" s="8"/>
      <c r="BG44" s="8"/>
      <c r="BH44" s="3">
        <v>26.75</v>
      </c>
      <c r="BI44" s="3">
        <v>29.25</v>
      </c>
      <c r="BJ44" s="4">
        <v>442.75</v>
      </c>
      <c r="BK44" s="4">
        <v>155</v>
      </c>
      <c r="BL44" s="7">
        <v>43.75</v>
      </c>
      <c r="BM44" s="7">
        <v>23.5</v>
      </c>
      <c r="BP44" s="1" t="s">
        <v>5</v>
      </c>
      <c r="BQ44" s="8"/>
      <c r="BR44" s="8"/>
      <c r="BS44" s="3">
        <v>54.5</v>
      </c>
      <c r="BT44" s="3">
        <v>86.5</v>
      </c>
      <c r="BU44" s="4">
        <v>78</v>
      </c>
      <c r="BV44" s="4">
        <v>86</v>
      </c>
      <c r="BW44" s="7">
        <v>90</v>
      </c>
      <c r="BX44" s="7">
        <v>100.75</v>
      </c>
      <c r="CA44" s="1" t="s">
        <v>5</v>
      </c>
      <c r="CB44" s="8"/>
      <c r="CC44" s="8"/>
      <c r="CD44" s="3">
        <v>-94.5</v>
      </c>
      <c r="CE44" s="3">
        <v>-112</v>
      </c>
      <c r="CF44" s="4">
        <v>-248</v>
      </c>
      <c r="CG44" s="4">
        <v>-240</v>
      </c>
      <c r="CH44" s="7">
        <v>-228.5</v>
      </c>
      <c r="CI44" s="7">
        <v>-239.25</v>
      </c>
    </row>
    <row r="45" spans="1:87" s="1" customFormat="1">
      <c r="C45" s="8"/>
      <c r="D45" s="8"/>
      <c r="E45" s="3">
        <v>3.25</v>
      </c>
      <c r="F45" s="3">
        <v>5.75</v>
      </c>
      <c r="G45" s="4">
        <v>76</v>
      </c>
      <c r="H45" s="4">
        <v>33</v>
      </c>
      <c r="I45" s="7">
        <v>9</v>
      </c>
      <c r="J45" s="7">
        <v>-6.5</v>
      </c>
      <c r="K45"/>
      <c r="N45" s="8"/>
      <c r="O45" s="8"/>
      <c r="P45" s="3">
        <v>25.5</v>
      </c>
      <c r="Q45" s="3">
        <v>6.5</v>
      </c>
      <c r="R45" s="4">
        <v>45.5</v>
      </c>
      <c r="S45" s="4">
        <v>32</v>
      </c>
      <c r="T45" s="7">
        <v>21.25</v>
      </c>
      <c r="U45" s="7">
        <v>14.25</v>
      </c>
      <c r="Y45" s="8"/>
      <c r="Z45" s="8"/>
      <c r="AA45" s="3">
        <v>1473.75</v>
      </c>
      <c r="AB45" s="3">
        <v>197.5</v>
      </c>
      <c r="AC45" s="4">
        <v>8769.25</v>
      </c>
      <c r="AD45" s="4">
        <v>1628.5</v>
      </c>
      <c r="AE45" s="7">
        <v>260</v>
      </c>
      <c r="AF45" s="7">
        <v>72</v>
      </c>
      <c r="AJ45" s="8"/>
      <c r="AK45" s="8"/>
      <c r="AL45" s="3">
        <v>7.5</v>
      </c>
      <c r="AM45" s="3">
        <v>11.75</v>
      </c>
      <c r="AN45" s="4">
        <v>14.5</v>
      </c>
      <c r="AO45" s="4">
        <v>30.25</v>
      </c>
      <c r="AP45" s="7">
        <v>7.25</v>
      </c>
      <c r="AQ45" s="7">
        <v>19.5</v>
      </c>
      <c r="AU45" s="8"/>
      <c r="AV45" s="8"/>
      <c r="AW45" s="3">
        <v>68</v>
      </c>
      <c r="AX45" s="3">
        <v>297.5</v>
      </c>
      <c r="AY45" s="4">
        <v>209.75</v>
      </c>
      <c r="AZ45" s="4">
        <v>175.75</v>
      </c>
      <c r="BA45" s="7">
        <v>252.25</v>
      </c>
      <c r="BB45" s="7">
        <v>378</v>
      </c>
      <c r="BF45" s="8"/>
      <c r="BG45" s="8"/>
      <c r="BH45" s="3">
        <v>28.5</v>
      </c>
      <c r="BI45" s="3">
        <v>34.25</v>
      </c>
      <c r="BJ45" s="4">
        <v>987.75</v>
      </c>
      <c r="BK45" s="4">
        <v>185.25</v>
      </c>
      <c r="BL45" s="7">
        <v>44.75</v>
      </c>
      <c r="BM45" s="7">
        <v>26.25</v>
      </c>
      <c r="BQ45" s="8"/>
      <c r="BR45" s="8"/>
      <c r="BS45" s="3">
        <v>59.25</v>
      </c>
      <c r="BT45" s="3">
        <v>83.25</v>
      </c>
      <c r="BU45" s="4">
        <v>76</v>
      </c>
      <c r="BV45" s="4">
        <v>83.5</v>
      </c>
      <c r="BW45" s="7">
        <v>93</v>
      </c>
      <c r="BX45" s="7">
        <v>63</v>
      </c>
      <c r="CB45" s="8"/>
      <c r="CC45" s="8"/>
      <c r="CD45" s="3">
        <v>-96.5</v>
      </c>
      <c r="CE45" s="3">
        <v>-109.5</v>
      </c>
      <c r="CF45" s="4">
        <v>-248.5</v>
      </c>
      <c r="CG45" s="4">
        <v>-241.5</v>
      </c>
      <c r="CH45" s="7">
        <v>-226</v>
      </c>
      <c r="CI45" s="7">
        <v>-234.75</v>
      </c>
    </row>
    <row r="46" spans="1:87" s="1" customFormat="1">
      <c r="C46" s="8"/>
      <c r="D46" s="8"/>
      <c r="E46" s="3">
        <v>6.5</v>
      </c>
      <c r="F46" s="3">
        <v>5</v>
      </c>
      <c r="G46" s="4">
        <v>70.5</v>
      </c>
      <c r="H46" s="4">
        <v>68.25</v>
      </c>
      <c r="I46" s="7">
        <v>12.5</v>
      </c>
      <c r="J46" s="7">
        <v>-8</v>
      </c>
      <c r="K46"/>
      <c r="N46" s="8"/>
      <c r="O46" s="8"/>
      <c r="P46" s="3">
        <v>25</v>
      </c>
      <c r="Q46" s="3">
        <v>6.5</v>
      </c>
      <c r="R46" s="4">
        <v>99.25</v>
      </c>
      <c r="S46" s="4">
        <v>82.5</v>
      </c>
      <c r="T46" s="7">
        <v>14.75</v>
      </c>
      <c r="U46" s="7">
        <v>17.25</v>
      </c>
      <c r="Y46" s="8"/>
      <c r="Z46" s="8"/>
      <c r="AA46" s="3">
        <v>1480.75</v>
      </c>
      <c r="AB46" s="3">
        <v>382.75</v>
      </c>
      <c r="AC46" s="4">
        <v>2966.5</v>
      </c>
      <c r="AD46" s="4">
        <v>6383.25</v>
      </c>
      <c r="AE46" s="7">
        <v>123.5</v>
      </c>
      <c r="AF46" s="7">
        <v>85.5</v>
      </c>
      <c r="AJ46" s="8"/>
      <c r="AK46" s="8"/>
      <c r="AL46" s="3">
        <v>8.25</v>
      </c>
      <c r="AM46" s="3">
        <v>15.25</v>
      </c>
      <c r="AN46" s="4">
        <v>15.75</v>
      </c>
      <c r="AO46" s="4">
        <v>20.5</v>
      </c>
      <c r="AP46" s="7">
        <v>24.5</v>
      </c>
      <c r="AQ46" s="7">
        <v>14</v>
      </c>
      <c r="AU46" s="8"/>
      <c r="AV46" s="8"/>
      <c r="AW46" s="3">
        <v>258.5</v>
      </c>
      <c r="AX46" s="3">
        <v>302.75</v>
      </c>
      <c r="AY46" s="4">
        <v>209</v>
      </c>
      <c r="AZ46" s="4">
        <v>245.5</v>
      </c>
      <c r="BA46" s="7">
        <v>189.25</v>
      </c>
      <c r="BB46" s="7">
        <v>297.75</v>
      </c>
      <c r="BF46" s="8"/>
      <c r="BG46" s="8"/>
      <c r="BH46" s="3">
        <v>29.5</v>
      </c>
      <c r="BI46" s="3">
        <v>26</v>
      </c>
      <c r="BJ46" s="4">
        <v>355.25</v>
      </c>
      <c r="BK46" s="4">
        <v>192.5</v>
      </c>
      <c r="BL46" s="7">
        <v>51.75</v>
      </c>
      <c r="BM46" s="7">
        <v>22</v>
      </c>
      <c r="BQ46" s="8"/>
      <c r="BR46" s="8"/>
      <c r="BS46" s="3">
        <v>70</v>
      </c>
      <c r="BT46" s="3">
        <v>78.5</v>
      </c>
      <c r="BU46" s="4">
        <v>90.75</v>
      </c>
      <c r="BV46" s="4">
        <v>91.5</v>
      </c>
      <c r="BW46" s="7">
        <v>84.75</v>
      </c>
      <c r="BX46" s="7">
        <v>64</v>
      </c>
      <c r="CB46" s="8"/>
      <c r="CC46" s="8"/>
      <c r="CD46" s="3">
        <v>-93.5</v>
      </c>
      <c r="CE46" s="3">
        <v>-113.5</v>
      </c>
      <c r="CF46" s="4">
        <v>-242.75</v>
      </c>
      <c r="CG46" s="4">
        <v>-234.5</v>
      </c>
      <c r="CH46" s="7">
        <v>-232</v>
      </c>
      <c r="CI46" s="7">
        <v>-240</v>
      </c>
    </row>
    <row r="47" spans="1:87" s="1" customFormat="1">
      <c r="B47" s="1" t="s">
        <v>6</v>
      </c>
      <c r="C47" s="8"/>
      <c r="D47" s="8"/>
      <c r="E47" s="3">
        <v>0.75</v>
      </c>
      <c r="F47" s="3">
        <v>-6</v>
      </c>
      <c r="G47" s="4">
        <v>170.75</v>
      </c>
      <c r="H47" s="4">
        <v>41</v>
      </c>
      <c r="I47" s="7">
        <v>2.25</v>
      </c>
      <c r="J47" s="7">
        <v>10.75</v>
      </c>
      <c r="K47"/>
      <c r="M47" s="1" t="s">
        <v>6</v>
      </c>
      <c r="N47" s="8"/>
      <c r="O47" s="8"/>
      <c r="P47" s="3">
        <v>7.25</v>
      </c>
      <c r="Q47" s="3">
        <v>2.5</v>
      </c>
      <c r="R47" s="4">
        <v>67.25</v>
      </c>
      <c r="S47" s="4">
        <v>46.5</v>
      </c>
      <c r="T47" s="7">
        <v>24.5</v>
      </c>
      <c r="U47" s="7">
        <v>14.25</v>
      </c>
      <c r="X47" s="1" t="s">
        <v>6</v>
      </c>
      <c r="Y47" s="8"/>
      <c r="Z47" s="8"/>
      <c r="AA47" s="3">
        <v>422.75</v>
      </c>
      <c r="AB47" s="3">
        <v>233.5</v>
      </c>
      <c r="AC47" s="4">
        <v>1413</v>
      </c>
      <c r="AD47" s="4">
        <v>5560.5</v>
      </c>
      <c r="AE47" s="7">
        <v>1333.75</v>
      </c>
      <c r="AF47" s="7">
        <v>97</v>
      </c>
      <c r="AI47" s="1" t="s">
        <v>6</v>
      </c>
      <c r="AJ47" s="8"/>
      <c r="AK47" s="8"/>
      <c r="AL47" s="3">
        <v>2.25</v>
      </c>
      <c r="AM47" s="3">
        <v>-14.75</v>
      </c>
      <c r="AN47" s="4">
        <v>22</v>
      </c>
      <c r="AO47" s="4">
        <v>13.5</v>
      </c>
      <c r="AP47" s="7">
        <v>14.75</v>
      </c>
      <c r="AQ47" s="7">
        <v>62.25</v>
      </c>
      <c r="AT47" s="1" t="s">
        <v>6</v>
      </c>
      <c r="AU47" s="8"/>
      <c r="AV47" s="8"/>
      <c r="AW47" s="3">
        <v>239.25</v>
      </c>
      <c r="AX47" s="3">
        <v>62</v>
      </c>
      <c r="AY47" s="4">
        <v>163.5</v>
      </c>
      <c r="AZ47" s="4">
        <v>188</v>
      </c>
      <c r="BA47" s="7">
        <v>240.5</v>
      </c>
      <c r="BB47" s="7">
        <v>267.25</v>
      </c>
      <c r="BE47" s="1" t="s">
        <v>6</v>
      </c>
      <c r="BF47" s="8"/>
      <c r="BG47" s="8"/>
      <c r="BH47" s="3">
        <v>24.75</v>
      </c>
      <c r="BI47" s="3">
        <v>5.25</v>
      </c>
      <c r="BJ47" s="4">
        <v>534.25</v>
      </c>
      <c r="BK47" s="4">
        <v>229.5</v>
      </c>
      <c r="BL47" s="7">
        <v>61</v>
      </c>
      <c r="BM47" s="7">
        <v>23.75</v>
      </c>
      <c r="BP47" s="1" t="s">
        <v>6</v>
      </c>
      <c r="BQ47" s="8"/>
      <c r="BR47" s="8"/>
      <c r="BS47" s="3">
        <v>56.25</v>
      </c>
      <c r="BT47" s="3">
        <v>35.75</v>
      </c>
      <c r="BU47" s="4">
        <v>96</v>
      </c>
      <c r="BV47" s="4">
        <v>70.5</v>
      </c>
      <c r="BW47" s="7">
        <v>68.5</v>
      </c>
      <c r="BX47" s="7">
        <v>75.5</v>
      </c>
      <c r="CA47" s="1" t="s">
        <v>6</v>
      </c>
      <c r="CB47" s="8"/>
      <c r="CC47" s="8"/>
      <c r="CD47" s="3">
        <v>-108.25</v>
      </c>
      <c r="CE47" s="3">
        <v>-123.5</v>
      </c>
      <c r="CF47" s="4">
        <v>-221.25</v>
      </c>
      <c r="CG47" s="4">
        <v>-236.5</v>
      </c>
      <c r="CH47" s="7">
        <v>-234</v>
      </c>
      <c r="CI47" s="7">
        <v>-236.5</v>
      </c>
    </row>
    <row r="48" spans="1:87" s="1" customFormat="1">
      <c r="C48" s="8"/>
      <c r="D48" s="8"/>
      <c r="E48" s="3">
        <v>6</v>
      </c>
      <c r="F48" s="3">
        <v>7.5</v>
      </c>
      <c r="G48" s="4">
        <v>145.25</v>
      </c>
      <c r="H48" s="4">
        <v>79.75</v>
      </c>
      <c r="I48" s="7">
        <v>12</v>
      </c>
      <c r="J48" s="7">
        <v>1</v>
      </c>
      <c r="K48"/>
      <c r="N48" s="8"/>
      <c r="O48" s="8"/>
      <c r="P48" s="3">
        <v>5.5</v>
      </c>
      <c r="Q48" s="3">
        <v>11.25</v>
      </c>
      <c r="R48" s="4">
        <v>41.75</v>
      </c>
      <c r="S48" s="4">
        <v>57.25</v>
      </c>
      <c r="T48" s="7">
        <v>68</v>
      </c>
      <c r="U48" s="7">
        <v>18.5</v>
      </c>
      <c r="Y48" s="8"/>
      <c r="Z48" s="8"/>
      <c r="AA48" s="3">
        <v>585.5</v>
      </c>
      <c r="AB48" s="3">
        <v>592.25</v>
      </c>
      <c r="AC48" s="4">
        <v>3021.25</v>
      </c>
      <c r="AD48" s="4">
        <v>5177.25</v>
      </c>
      <c r="AE48" s="7">
        <v>736.25</v>
      </c>
      <c r="AF48" s="7">
        <v>90</v>
      </c>
      <c r="AJ48" s="8"/>
      <c r="AK48" s="8"/>
      <c r="AL48" s="3">
        <v>12.5</v>
      </c>
      <c r="AM48" s="3">
        <v>5.75</v>
      </c>
      <c r="AN48" s="4">
        <v>6.5</v>
      </c>
      <c r="AO48" s="4">
        <v>19.25</v>
      </c>
      <c r="AP48" s="7">
        <v>6</v>
      </c>
      <c r="AQ48" s="7">
        <v>30.5</v>
      </c>
      <c r="AU48" s="8"/>
      <c r="AV48" s="8"/>
      <c r="AW48" s="3">
        <v>262.5</v>
      </c>
      <c r="AX48" s="3">
        <v>175</v>
      </c>
      <c r="AY48" s="4">
        <v>194</v>
      </c>
      <c r="AZ48" s="4">
        <v>238.25</v>
      </c>
      <c r="BA48" s="7">
        <v>302</v>
      </c>
      <c r="BB48" s="7">
        <v>312</v>
      </c>
      <c r="BF48" s="8"/>
      <c r="BG48" s="8"/>
      <c r="BH48" s="3">
        <v>25.5</v>
      </c>
      <c r="BI48" s="3">
        <v>23.25</v>
      </c>
      <c r="BJ48" s="4">
        <v>485.75</v>
      </c>
      <c r="BK48" s="4">
        <v>262.5</v>
      </c>
      <c r="BL48" s="7">
        <v>130.75</v>
      </c>
      <c r="BM48" s="7">
        <v>22.25</v>
      </c>
      <c r="BQ48" s="8"/>
      <c r="BR48" s="8"/>
      <c r="BS48" s="3">
        <v>52.75</v>
      </c>
      <c r="BT48" s="3">
        <v>79.5</v>
      </c>
      <c r="BU48" s="4">
        <v>82</v>
      </c>
      <c r="BV48" s="4">
        <v>85</v>
      </c>
      <c r="BW48" s="7">
        <v>68.25</v>
      </c>
      <c r="BX48" s="7">
        <v>82</v>
      </c>
      <c r="CB48" s="8"/>
      <c r="CC48" s="8"/>
      <c r="CD48" s="3">
        <v>-107</v>
      </c>
      <c r="CE48" s="3">
        <v>-105.25</v>
      </c>
      <c r="CF48" s="4">
        <v>-235.5</v>
      </c>
      <c r="CG48" s="4">
        <v>-230.25</v>
      </c>
      <c r="CH48" s="7">
        <v>-227.75</v>
      </c>
      <c r="CI48" s="7">
        <v>-237.5</v>
      </c>
    </row>
    <row r="49" spans="1:87" s="1" customFormat="1">
      <c r="C49" s="8"/>
      <c r="D49" s="8"/>
      <c r="E49" s="3">
        <v>7.5</v>
      </c>
      <c r="F49" s="3">
        <v>4</v>
      </c>
      <c r="G49" s="4">
        <v>114.5</v>
      </c>
      <c r="H49" s="4">
        <v>79.5</v>
      </c>
      <c r="I49" s="7">
        <v>-8.75</v>
      </c>
      <c r="J49" s="8"/>
      <c r="K49"/>
      <c r="N49" s="8"/>
      <c r="O49" s="8"/>
      <c r="P49" s="3">
        <v>7.5</v>
      </c>
      <c r="Q49" s="3">
        <v>7</v>
      </c>
      <c r="R49" s="4">
        <v>38.5</v>
      </c>
      <c r="S49" s="4">
        <v>85</v>
      </c>
      <c r="T49" s="7">
        <v>24.5</v>
      </c>
      <c r="U49" s="8"/>
      <c r="Y49" s="8"/>
      <c r="Z49" s="8"/>
      <c r="AA49" s="3">
        <v>880.25</v>
      </c>
      <c r="AB49" s="3">
        <v>707.75</v>
      </c>
      <c r="AC49" s="4">
        <v>1953.25</v>
      </c>
      <c r="AD49" s="4">
        <v>21169</v>
      </c>
      <c r="AE49" s="7">
        <v>2136</v>
      </c>
      <c r="AF49" s="8"/>
      <c r="AJ49" s="8"/>
      <c r="AK49" s="8"/>
      <c r="AL49" s="3">
        <v>4</v>
      </c>
      <c r="AM49" s="3">
        <v>11.75</v>
      </c>
      <c r="AN49" s="4">
        <v>24.75</v>
      </c>
      <c r="AO49" s="4">
        <v>12</v>
      </c>
      <c r="AP49" s="7">
        <v>16.5</v>
      </c>
      <c r="AQ49" s="8"/>
      <c r="AU49" s="8"/>
      <c r="AV49" s="8"/>
      <c r="AW49" s="3">
        <v>230.25</v>
      </c>
      <c r="AX49" s="3">
        <v>257.75</v>
      </c>
      <c r="AY49" s="4">
        <v>308.25</v>
      </c>
      <c r="AZ49" s="4">
        <v>424.5</v>
      </c>
      <c r="BA49" s="7">
        <v>107</v>
      </c>
      <c r="BB49" s="8"/>
      <c r="BF49" s="8"/>
      <c r="BG49" s="8"/>
      <c r="BH49" s="3">
        <v>31.5</v>
      </c>
      <c r="BI49" s="3">
        <v>35.25</v>
      </c>
      <c r="BJ49" s="4">
        <v>408</v>
      </c>
      <c r="BK49" s="4">
        <v>226.5</v>
      </c>
      <c r="BL49" s="7">
        <v>110.25</v>
      </c>
      <c r="BM49" s="8"/>
      <c r="BQ49" s="8"/>
      <c r="BR49" s="8"/>
      <c r="BS49" s="3">
        <v>58.25</v>
      </c>
      <c r="BT49" s="3">
        <v>82.25</v>
      </c>
      <c r="BU49" s="4">
        <v>110.5</v>
      </c>
      <c r="BV49" s="4">
        <v>92.5</v>
      </c>
      <c r="BW49" s="7">
        <v>58.75</v>
      </c>
      <c r="BX49" s="8"/>
      <c r="CB49" s="8"/>
      <c r="CC49" s="8"/>
      <c r="CD49" s="3">
        <v>-101</v>
      </c>
      <c r="CE49" s="3">
        <v>-106.75</v>
      </c>
      <c r="CF49" s="4">
        <v>-236.5</v>
      </c>
      <c r="CG49" s="4">
        <v>-217.5</v>
      </c>
      <c r="CH49" s="7">
        <v>-230.5</v>
      </c>
      <c r="CI49" s="8"/>
    </row>
    <row r="50" spans="1:87" s="1" customFormat="1">
      <c r="B50" s="1" t="s">
        <v>7</v>
      </c>
      <c r="C50" s="8"/>
      <c r="D50" s="8"/>
      <c r="E50" s="3">
        <v>2</v>
      </c>
      <c r="F50" s="3">
        <v>2.5</v>
      </c>
      <c r="G50" s="4">
        <v>110</v>
      </c>
      <c r="H50" s="4">
        <v>136.75</v>
      </c>
      <c r="I50" s="7">
        <v>43.5</v>
      </c>
      <c r="J50" s="7">
        <v>0</v>
      </c>
      <c r="K50"/>
      <c r="M50" s="1" t="s">
        <v>7</v>
      </c>
      <c r="N50" s="8"/>
      <c r="O50" s="8"/>
      <c r="P50" s="3">
        <v>10</v>
      </c>
      <c r="Q50" s="3">
        <v>3.5</v>
      </c>
      <c r="R50" s="4">
        <v>30.25</v>
      </c>
      <c r="S50" s="4">
        <v>50.25</v>
      </c>
      <c r="T50" s="7">
        <v>54</v>
      </c>
      <c r="U50" s="7">
        <v>13.5</v>
      </c>
      <c r="X50" s="1" t="s">
        <v>7</v>
      </c>
      <c r="Y50" s="8"/>
      <c r="Z50" s="8"/>
      <c r="AA50" s="3">
        <v>994.25</v>
      </c>
      <c r="AB50" s="3">
        <v>241.75</v>
      </c>
      <c r="AC50" s="4">
        <v>1974</v>
      </c>
      <c r="AD50" s="4">
        <v>2063</v>
      </c>
      <c r="AE50" s="7">
        <v>535.25</v>
      </c>
      <c r="AF50" s="7">
        <v>115</v>
      </c>
      <c r="AI50" s="1" t="s">
        <v>7</v>
      </c>
      <c r="AJ50" s="8"/>
      <c r="AK50" s="8"/>
      <c r="AL50" s="3">
        <v>11.5</v>
      </c>
      <c r="AM50" s="3">
        <v>5.5</v>
      </c>
      <c r="AN50" s="4">
        <v>14.5</v>
      </c>
      <c r="AO50" s="4">
        <v>11</v>
      </c>
      <c r="AP50" s="7">
        <v>30.25</v>
      </c>
      <c r="AQ50" s="7">
        <v>39</v>
      </c>
      <c r="AT50" s="1" t="s">
        <v>7</v>
      </c>
      <c r="AU50" s="8"/>
      <c r="AV50" s="8"/>
      <c r="AW50" s="3">
        <v>325</v>
      </c>
      <c r="AX50" s="3">
        <v>99</v>
      </c>
      <c r="AY50" s="4">
        <v>283.5</v>
      </c>
      <c r="AZ50" s="4">
        <v>174</v>
      </c>
      <c r="BA50" s="7">
        <v>286.75</v>
      </c>
      <c r="BB50" s="7">
        <v>223.75</v>
      </c>
      <c r="BE50" s="1" t="s">
        <v>7</v>
      </c>
      <c r="BF50" s="8"/>
      <c r="BG50" s="8"/>
      <c r="BH50" s="3">
        <v>34.75</v>
      </c>
      <c r="BI50" s="3">
        <v>28</v>
      </c>
      <c r="BJ50" s="4">
        <v>391.5</v>
      </c>
      <c r="BK50" s="4">
        <v>188</v>
      </c>
      <c r="BL50" s="7">
        <v>58</v>
      </c>
      <c r="BM50" s="7">
        <v>33.75</v>
      </c>
      <c r="BP50" s="1" t="s">
        <v>7</v>
      </c>
      <c r="BQ50" s="8"/>
      <c r="BR50" s="8"/>
      <c r="BS50" s="3">
        <v>83.5</v>
      </c>
      <c r="BT50" s="3">
        <v>66.75</v>
      </c>
      <c r="BU50" s="4">
        <v>97</v>
      </c>
      <c r="BV50" s="4">
        <v>88</v>
      </c>
      <c r="BW50" s="7">
        <v>89</v>
      </c>
      <c r="BX50" s="7">
        <v>71.25</v>
      </c>
      <c r="CA50" s="1" t="s">
        <v>7</v>
      </c>
      <c r="CB50" s="8"/>
      <c r="CC50" s="8"/>
      <c r="CD50" s="3">
        <v>-98.5</v>
      </c>
      <c r="CE50" s="3">
        <v>-113</v>
      </c>
      <c r="CF50" s="4">
        <v>-244.5</v>
      </c>
      <c r="CG50" s="4">
        <v>-212.5</v>
      </c>
      <c r="CH50" s="7">
        <v>-227.25</v>
      </c>
      <c r="CI50" s="7">
        <v>-231</v>
      </c>
    </row>
    <row r="51" spans="1:87" s="1" customFormat="1">
      <c r="C51" s="8"/>
      <c r="D51" s="8"/>
      <c r="E51" s="3">
        <v>-2.5</v>
      </c>
      <c r="F51" s="3">
        <v>-4</v>
      </c>
      <c r="G51" s="4">
        <v>166</v>
      </c>
      <c r="H51" s="4">
        <v>70.25</v>
      </c>
      <c r="I51" s="7">
        <v>-4.5</v>
      </c>
      <c r="J51" s="7">
        <v>1.25</v>
      </c>
      <c r="K51"/>
      <c r="N51" s="8"/>
      <c r="O51" s="8"/>
      <c r="P51" s="3">
        <v>7.5</v>
      </c>
      <c r="Q51" s="3">
        <v>4.5</v>
      </c>
      <c r="R51" s="4">
        <v>55.25</v>
      </c>
      <c r="S51" s="4">
        <v>25.75</v>
      </c>
      <c r="T51" s="7">
        <v>29.5</v>
      </c>
      <c r="U51" s="7">
        <v>12</v>
      </c>
      <c r="Y51" s="8"/>
      <c r="Z51" s="8"/>
      <c r="AA51" s="3">
        <v>305</v>
      </c>
      <c r="AB51" s="3">
        <v>293</v>
      </c>
      <c r="AC51" s="4">
        <v>1872.25</v>
      </c>
      <c r="AD51" s="4">
        <v>513.5</v>
      </c>
      <c r="AE51" s="7">
        <v>272.5</v>
      </c>
      <c r="AF51" s="7">
        <v>79.75</v>
      </c>
      <c r="AJ51" s="8"/>
      <c r="AK51" s="8"/>
      <c r="AL51" s="3">
        <v>5.25</v>
      </c>
      <c r="AM51" s="3">
        <v>-6.25</v>
      </c>
      <c r="AN51" s="4">
        <v>16</v>
      </c>
      <c r="AO51" s="4">
        <v>14</v>
      </c>
      <c r="AP51" s="7">
        <v>7.5</v>
      </c>
      <c r="AQ51" s="7">
        <v>17.5</v>
      </c>
      <c r="AU51" s="8"/>
      <c r="AV51" s="8"/>
      <c r="AW51" s="3">
        <v>260.5</v>
      </c>
      <c r="AX51" s="3">
        <v>157.25</v>
      </c>
      <c r="AY51" s="4">
        <v>165.25</v>
      </c>
      <c r="AZ51" s="4">
        <v>316</v>
      </c>
      <c r="BA51" s="7">
        <v>303.25</v>
      </c>
      <c r="BB51" s="7">
        <v>402</v>
      </c>
      <c r="BF51" s="8"/>
      <c r="BG51" s="8"/>
      <c r="BH51" s="3">
        <v>22.75</v>
      </c>
      <c r="BI51" s="3">
        <v>10.75</v>
      </c>
      <c r="BJ51" s="4">
        <v>365.75</v>
      </c>
      <c r="BK51" s="4">
        <v>59.75</v>
      </c>
      <c r="BL51" s="7">
        <v>49.5</v>
      </c>
      <c r="BM51" s="7">
        <v>21.25</v>
      </c>
      <c r="BQ51" s="8"/>
      <c r="BR51" s="8"/>
      <c r="BS51" s="3">
        <v>54</v>
      </c>
      <c r="BT51" s="3">
        <v>44</v>
      </c>
      <c r="BU51" s="4">
        <v>109.25</v>
      </c>
      <c r="BV51" s="4">
        <v>100.25</v>
      </c>
      <c r="BW51" s="7">
        <v>72.5</v>
      </c>
      <c r="BX51" s="7">
        <v>80.5</v>
      </c>
      <c r="CB51" s="8"/>
      <c r="CC51" s="8"/>
      <c r="CD51" s="3">
        <v>-98</v>
      </c>
      <c r="CE51" s="3">
        <v>-127.25</v>
      </c>
      <c r="CF51" s="4">
        <v>-232</v>
      </c>
      <c r="CG51" s="4">
        <v>-233.25</v>
      </c>
      <c r="CH51" s="7">
        <v>-232.5</v>
      </c>
      <c r="CI51" s="7">
        <v>-227.25</v>
      </c>
    </row>
    <row r="52" spans="1:87" s="1" customFormat="1">
      <c r="C52" s="8"/>
      <c r="D52" s="8"/>
      <c r="E52" s="3">
        <v>0</v>
      </c>
      <c r="F52" s="3">
        <v>18.25</v>
      </c>
      <c r="G52" s="4">
        <v>221.5</v>
      </c>
      <c r="H52" s="4">
        <v>56.5</v>
      </c>
      <c r="I52" s="7">
        <v>-1.5</v>
      </c>
      <c r="J52" s="7">
        <v>11.5</v>
      </c>
      <c r="K52"/>
      <c r="N52" s="8"/>
      <c r="O52" s="8"/>
      <c r="P52" s="3">
        <v>7</v>
      </c>
      <c r="Q52" s="3">
        <v>12</v>
      </c>
      <c r="R52" s="4">
        <v>54.5</v>
      </c>
      <c r="S52" s="4">
        <v>26.25</v>
      </c>
      <c r="T52" s="7">
        <v>27.75</v>
      </c>
      <c r="U52" s="7">
        <v>38</v>
      </c>
      <c r="Y52" s="8"/>
      <c r="Z52" s="8"/>
      <c r="AA52" s="3">
        <v>624</v>
      </c>
      <c r="AB52" s="3">
        <v>359.75</v>
      </c>
      <c r="AC52" s="4">
        <v>4253.5</v>
      </c>
      <c r="AD52" s="4">
        <v>3286.5</v>
      </c>
      <c r="AE52" s="7">
        <v>206</v>
      </c>
      <c r="AF52" s="7">
        <v>94.75</v>
      </c>
      <c r="AJ52" s="8"/>
      <c r="AK52" s="8"/>
      <c r="AL52" s="3">
        <v>6.5</v>
      </c>
      <c r="AM52" s="3">
        <v>35.25</v>
      </c>
      <c r="AN52" s="4">
        <v>20</v>
      </c>
      <c r="AO52" s="4">
        <v>26</v>
      </c>
      <c r="AP52" s="7">
        <v>5.25</v>
      </c>
      <c r="AQ52" s="7">
        <v>48.5</v>
      </c>
      <c r="AU52" s="8"/>
      <c r="AV52" s="8"/>
      <c r="AW52" s="3">
        <v>271.25</v>
      </c>
      <c r="AX52" s="3">
        <v>302.75</v>
      </c>
      <c r="AY52" s="4">
        <v>235.75</v>
      </c>
      <c r="AZ52" s="4">
        <v>316</v>
      </c>
      <c r="BA52" s="7">
        <v>206</v>
      </c>
      <c r="BB52" s="7">
        <v>358.75</v>
      </c>
      <c r="BF52" s="8"/>
      <c r="BG52" s="8"/>
      <c r="BH52" s="3">
        <v>32.5</v>
      </c>
      <c r="BI52" s="3">
        <v>33.25</v>
      </c>
      <c r="BJ52" s="4">
        <v>301.5</v>
      </c>
      <c r="BK52" s="4">
        <v>126</v>
      </c>
      <c r="BL52" s="7">
        <v>35.25</v>
      </c>
      <c r="BM52" s="7">
        <v>31.25</v>
      </c>
      <c r="BQ52" s="8"/>
      <c r="BR52" s="8"/>
      <c r="BS52" s="3">
        <v>69.25</v>
      </c>
      <c r="BT52" s="3">
        <v>108.5</v>
      </c>
      <c r="BU52" s="4">
        <v>112</v>
      </c>
      <c r="BV52" s="4">
        <v>102.5</v>
      </c>
      <c r="BW52" s="7">
        <v>75.25</v>
      </c>
      <c r="BX52" s="7">
        <v>84.5</v>
      </c>
      <c r="CB52" s="8"/>
      <c r="CC52" s="8"/>
      <c r="CD52" s="3">
        <v>-106.75</v>
      </c>
      <c r="CE52" s="3">
        <v>-98.25</v>
      </c>
      <c r="CF52" s="4">
        <v>-222.5</v>
      </c>
      <c r="CG52" s="4">
        <v>-219.75</v>
      </c>
      <c r="CH52" s="7">
        <v>-231</v>
      </c>
      <c r="CI52" s="7">
        <v>-223.5</v>
      </c>
    </row>
    <row r="53" spans="1:87" s="1" customFormat="1">
      <c r="B53" s="1" t="s">
        <v>8</v>
      </c>
      <c r="C53" s="8"/>
      <c r="D53" s="2"/>
      <c r="E53" s="3">
        <v>-0.5</v>
      </c>
      <c r="F53" s="3">
        <v>22</v>
      </c>
      <c r="G53" s="4">
        <v>158.5</v>
      </c>
      <c r="H53" s="7">
        <v>460.5</v>
      </c>
      <c r="I53" s="7">
        <v>13.75</v>
      </c>
      <c r="J53" s="8"/>
      <c r="K53"/>
      <c r="M53" s="1" t="s">
        <v>8</v>
      </c>
      <c r="N53" s="8"/>
      <c r="O53" s="2"/>
      <c r="P53" s="3">
        <v>7.75</v>
      </c>
      <c r="Q53" s="3">
        <v>9</v>
      </c>
      <c r="R53" s="4">
        <v>20.5</v>
      </c>
      <c r="S53" s="7">
        <v>65</v>
      </c>
      <c r="T53" s="7">
        <v>25.75</v>
      </c>
      <c r="U53" s="8"/>
      <c r="X53" s="1" t="s">
        <v>8</v>
      </c>
      <c r="Y53" s="8"/>
      <c r="Z53" s="2"/>
      <c r="AA53" s="3">
        <v>577</v>
      </c>
      <c r="AB53" s="3">
        <v>515</v>
      </c>
      <c r="AC53" s="4">
        <v>1223</v>
      </c>
      <c r="AD53" s="7">
        <v>5775.5</v>
      </c>
      <c r="AE53" s="7">
        <v>416.75</v>
      </c>
      <c r="AF53" s="8"/>
      <c r="AI53" s="1" t="s">
        <v>8</v>
      </c>
      <c r="AJ53" s="8"/>
      <c r="AK53" s="2"/>
      <c r="AL53" s="3">
        <v>2.75</v>
      </c>
      <c r="AM53" s="3">
        <v>11</v>
      </c>
      <c r="AN53" s="4">
        <v>18.5</v>
      </c>
      <c r="AO53" s="7">
        <v>20.25</v>
      </c>
      <c r="AP53" s="7">
        <v>8.75</v>
      </c>
      <c r="AQ53" s="8"/>
      <c r="AT53" s="1" t="s">
        <v>8</v>
      </c>
      <c r="AU53" s="8"/>
      <c r="AV53" s="2"/>
      <c r="AW53" s="3">
        <v>253</v>
      </c>
      <c r="AX53" s="3">
        <v>209</v>
      </c>
      <c r="AY53" s="4">
        <v>167.5</v>
      </c>
      <c r="AZ53" s="7">
        <v>215.75</v>
      </c>
      <c r="BA53" s="7">
        <v>199.75</v>
      </c>
      <c r="BB53" s="8"/>
      <c r="BE53" s="1" t="s">
        <v>8</v>
      </c>
      <c r="BF53" s="8"/>
      <c r="BG53" s="2"/>
      <c r="BH53" s="3">
        <v>29.75</v>
      </c>
      <c r="BI53" s="3">
        <v>36.75</v>
      </c>
      <c r="BJ53" s="4">
        <v>495.75</v>
      </c>
      <c r="BK53" s="7">
        <v>281.75</v>
      </c>
      <c r="BL53" s="7">
        <v>102.25</v>
      </c>
      <c r="BM53" s="8"/>
      <c r="BP53" s="1" t="s">
        <v>8</v>
      </c>
      <c r="BQ53" s="8"/>
      <c r="BR53" s="2"/>
      <c r="BS53" s="3">
        <v>71</v>
      </c>
      <c r="BT53" s="3">
        <v>92.5</v>
      </c>
      <c r="BU53" s="4">
        <v>121</v>
      </c>
      <c r="BV53" s="7">
        <v>150.25</v>
      </c>
      <c r="BW53" s="7">
        <v>60.5</v>
      </c>
      <c r="BX53" s="8"/>
      <c r="CA53" s="1" t="s">
        <v>8</v>
      </c>
      <c r="CB53" s="8"/>
      <c r="CC53" s="2"/>
      <c r="CD53" s="3">
        <v>-102</v>
      </c>
      <c r="CE53" s="3">
        <v>-111.5</v>
      </c>
      <c r="CF53" s="4">
        <v>-230.5</v>
      </c>
      <c r="CG53" s="7">
        <v>-174.5</v>
      </c>
      <c r="CH53" s="7">
        <v>-230</v>
      </c>
      <c r="CI53" s="8"/>
    </row>
    <row r="54" spans="1:87" s="1" customFormat="1">
      <c r="C54" s="8"/>
      <c r="D54" s="2"/>
      <c r="E54" s="3">
        <v>4.25</v>
      </c>
      <c r="F54" s="3">
        <v>9.5</v>
      </c>
      <c r="G54" s="4">
        <v>106.5</v>
      </c>
      <c r="H54" s="7">
        <v>205</v>
      </c>
      <c r="I54" s="7">
        <v>22.5</v>
      </c>
      <c r="J54" s="8"/>
      <c r="K54"/>
      <c r="N54" s="8"/>
      <c r="O54" s="2"/>
      <c r="P54" s="3">
        <v>6</v>
      </c>
      <c r="Q54" s="3">
        <v>6.5</v>
      </c>
      <c r="R54" s="4">
        <v>41</v>
      </c>
      <c r="S54" s="7">
        <v>54.5</v>
      </c>
      <c r="T54" s="7">
        <v>19</v>
      </c>
      <c r="U54" s="8"/>
      <c r="Y54" s="8"/>
      <c r="Z54" s="2"/>
      <c r="AA54" s="3">
        <v>411.25</v>
      </c>
      <c r="AB54" s="3">
        <v>345.75</v>
      </c>
      <c r="AC54" s="4">
        <v>4453</v>
      </c>
      <c r="AD54" s="7">
        <v>2061.75</v>
      </c>
      <c r="AE54" s="7">
        <v>336</v>
      </c>
      <c r="AF54" s="8"/>
      <c r="AJ54" s="8"/>
      <c r="AK54" s="2"/>
      <c r="AL54" s="3">
        <v>15.5</v>
      </c>
      <c r="AM54" s="3">
        <v>11.5</v>
      </c>
      <c r="AN54" s="4">
        <v>16.75</v>
      </c>
      <c r="AO54" s="7">
        <v>20.25</v>
      </c>
      <c r="AP54" s="7">
        <v>11.25</v>
      </c>
      <c r="AQ54" s="8"/>
      <c r="AU54" s="8"/>
      <c r="AV54" s="2"/>
      <c r="AW54" s="3">
        <v>222</v>
      </c>
      <c r="AX54" s="3">
        <v>113.5</v>
      </c>
      <c r="AY54" s="4">
        <v>160.5</v>
      </c>
      <c r="AZ54" s="7">
        <v>243.25</v>
      </c>
      <c r="BA54" s="7">
        <v>213.75</v>
      </c>
      <c r="BB54" s="8"/>
      <c r="BF54" s="8"/>
      <c r="BG54" s="2"/>
      <c r="BH54" s="3">
        <v>35.75</v>
      </c>
      <c r="BI54" s="3">
        <v>37.25</v>
      </c>
      <c r="BJ54" s="4">
        <v>772.75</v>
      </c>
      <c r="BK54" s="7">
        <v>405</v>
      </c>
      <c r="BL54" s="7">
        <v>169.75</v>
      </c>
      <c r="BM54" s="8"/>
      <c r="BQ54" s="8"/>
      <c r="BR54" s="2"/>
      <c r="BS54" s="3">
        <v>71</v>
      </c>
      <c r="BT54" s="3">
        <v>85.25</v>
      </c>
      <c r="BU54" s="4">
        <v>107.5</v>
      </c>
      <c r="BV54" s="7">
        <v>98.25</v>
      </c>
      <c r="BW54" s="7">
        <v>61.5</v>
      </c>
      <c r="BX54" s="8"/>
      <c r="CB54" s="8"/>
      <c r="CC54" s="2"/>
      <c r="CD54" s="3">
        <v>-101.5</v>
      </c>
      <c r="CE54" s="3">
        <v>-112</v>
      </c>
      <c r="CF54" s="4">
        <v>-242.75</v>
      </c>
      <c r="CG54" s="7">
        <v>-195.5</v>
      </c>
      <c r="CH54" s="7">
        <v>-233</v>
      </c>
      <c r="CI54" s="8"/>
    </row>
    <row r="55" spans="1:87" s="1" customFormat="1">
      <c r="C55" s="8"/>
      <c r="D55" s="2"/>
      <c r="E55" s="3">
        <v>8.25</v>
      </c>
      <c r="F55" s="3">
        <v>-9</v>
      </c>
      <c r="G55" s="4">
        <v>151.5</v>
      </c>
      <c r="H55" s="7">
        <v>91.75</v>
      </c>
      <c r="I55" s="7">
        <v>19</v>
      </c>
      <c r="J55" s="8"/>
      <c r="K55"/>
      <c r="N55" s="8"/>
      <c r="O55" s="2"/>
      <c r="P55" s="3">
        <v>4.25</v>
      </c>
      <c r="Q55" s="3">
        <v>1</v>
      </c>
      <c r="R55" s="4">
        <v>40</v>
      </c>
      <c r="S55" s="7">
        <v>43.5</v>
      </c>
      <c r="T55" s="7">
        <v>32.5</v>
      </c>
      <c r="U55" s="8"/>
      <c r="Y55" s="8"/>
      <c r="Z55" s="2"/>
      <c r="AA55" s="3">
        <v>643.75</v>
      </c>
      <c r="AB55" s="3">
        <v>474.75</v>
      </c>
      <c r="AC55" s="4">
        <v>5319</v>
      </c>
      <c r="AD55" s="7">
        <v>2742.5</v>
      </c>
      <c r="AE55" s="7">
        <v>281.25</v>
      </c>
      <c r="AF55" s="8"/>
      <c r="AJ55" s="8"/>
      <c r="AK55" s="2"/>
      <c r="AL55" s="3">
        <v>11.75</v>
      </c>
      <c r="AM55" s="3">
        <v>-8</v>
      </c>
      <c r="AN55" s="4">
        <v>23</v>
      </c>
      <c r="AO55" s="7">
        <v>28.5</v>
      </c>
      <c r="AP55" s="7">
        <v>10.5</v>
      </c>
      <c r="AQ55" s="8"/>
      <c r="AU55" s="8"/>
      <c r="AV55" s="2"/>
      <c r="AW55" s="3">
        <v>265.25</v>
      </c>
      <c r="AX55" s="3">
        <v>168.75</v>
      </c>
      <c r="AY55" s="4">
        <v>151.75</v>
      </c>
      <c r="AZ55" s="7">
        <v>272.75</v>
      </c>
      <c r="BA55" s="7">
        <v>146</v>
      </c>
      <c r="BB55" s="8"/>
      <c r="BF55" s="8"/>
      <c r="BG55" s="2"/>
      <c r="BH55" s="3">
        <v>29.75</v>
      </c>
      <c r="BI55" s="3">
        <v>9.75</v>
      </c>
      <c r="BJ55" s="4">
        <v>415.5</v>
      </c>
      <c r="BK55" s="7">
        <v>309.25</v>
      </c>
      <c r="BL55" s="7">
        <v>776.75</v>
      </c>
      <c r="BM55" s="8"/>
      <c r="BQ55" s="8"/>
      <c r="BR55" s="2"/>
      <c r="BS55" s="3">
        <v>69.75</v>
      </c>
      <c r="BT55" s="3">
        <v>46.25</v>
      </c>
      <c r="BU55" s="4">
        <v>129.5</v>
      </c>
      <c r="BV55" s="7">
        <v>96</v>
      </c>
      <c r="BW55" s="7">
        <v>45.25</v>
      </c>
      <c r="BX55" s="8"/>
      <c r="CB55" s="8"/>
      <c r="CC55" s="2"/>
      <c r="CD55" s="3">
        <v>-104.25</v>
      </c>
      <c r="CE55" s="3">
        <v>-125.5</v>
      </c>
      <c r="CF55" s="4">
        <v>-243.5</v>
      </c>
      <c r="CG55" s="7">
        <v>-207.75</v>
      </c>
      <c r="CH55" s="7">
        <v>-236</v>
      </c>
      <c r="CI55" s="8"/>
    </row>
    <row r="56" spans="1:87" s="1" customFormat="1">
      <c r="B56" t="s">
        <v>44</v>
      </c>
      <c r="C56" s="6">
        <v>18.25</v>
      </c>
      <c r="D56" s="2"/>
      <c r="E56" s="2"/>
      <c r="F56" s="2"/>
      <c r="G56" s="2"/>
      <c r="H56" s="2"/>
      <c r="I56" s="2"/>
      <c r="J56" s="2"/>
      <c r="K56"/>
      <c r="M56" t="s">
        <v>44</v>
      </c>
      <c r="N56" s="6">
        <v>10.75</v>
      </c>
      <c r="O56" s="2"/>
      <c r="P56" s="2"/>
      <c r="Q56" s="2"/>
      <c r="R56" s="2"/>
      <c r="S56" s="2"/>
      <c r="T56" s="2"/>
      <c r="U56" s="2"/>
      <c r="X56" t="s">
        <v>44</v>
      </c>
      <c r="Y56" s="6">
        <v>61.5</v>
      </c>
      <c r="Z56" s="2"/>
      <c r="AA56" s="2"/>
      <c r="AB56" s="2"/>
      <c r="AC56" s="2"/>
      <c r="AD56" s="2"/>
      <c r="AE56" s="2"/>
      <c r="AF56" s="2"/>
      <c r="AI56" t="s">
        <v>44</v>
      </c>
      <c r="AJ56" s="6">
        <v>22.5</v>
      </c>
      <c r="AK56" s="2"/>
      <c r="AL56" s="2"/>
      <c r="AM56" s="2"/>
      <c r="AN56" s="2"/>
      <c r="AO56" s="2"/>
      <c r="AP56" s="2"/>
      <c r="AQ56" s="2"/>
      <c r="AT56" t="s">
        <v>44</v>
      </c>
      <c r="AU56" s="6">
        <v>232.5</v>
      </c>
      <c r="AV56" s="2"/>
      <c r="AW56" s="2"/>
      <c r="AX56" s="2"/>
      <c r="AY56" s="2"/>
      <c r="AZ56" s="2"/>
      <c r="BA56" s="2"/>
      <c r="BB56" s="2"/>
      <c r="BE56" t="s">
        <v>44</v>
      </c>
      <c r="BF56" s="6">
        <v>21.75</v>
      </c>
      <c r="BG56" s="2"/>
      <c r="BH56" s="2"/>
      <c r="BI56" s="2"/>
      <c r="BJ56" s="2"/>
      <c r="BK56" s="2"/>
      <c r="BL56" s="2"/>
      <c r="BM56" s="2"/>
      <c r="BP56" t="s">
        <v>44</v>
      </c>
      <c r="BQ56" s="6">
        <v>110.5</v>
      </c>
      <c r="BR56" s="2"/>
      <c r="BS56" s="2"/>
      <c r="BT56" s="2"/>
      <c r="BU56" s="2"/>
      <c r="BV56" s="2"/>
      <c r="BW56" s="2"/>
      <c r="BX56" s="2"/>
      <c r="CA56" t="s">
        <v>44</v>
      </c>
      <c r="CB56" s="6">
        <v>-319</v>
      </c>
      <c r="CC56" s="2"/>
      <c r="CD56" s="2"/>
      <c r="CE56" s="2"/>
      <c r="CF56" s="2"/>
      <c r="CG56" s="2"/>
      <c r="CH56" s="2"/>
      <c r="CI56" s="2"/>
    </row>
    <row r="57" spans="1:87" s="1" customFormat="1">
      <c r="B57"/>
      <c r="C57" s="6">
        <v>1</v>
      </c>
      <c r="D57" s="2"/>
      <c r="E57" s="2"/>
      <c r="F57" s="2"/>
      <c r="G57" s="2"/>
      <c r="H57" s="2"/>
      <c r="I57" s="2"/>
      <c r="J57" s="2"/>
      <c r="K57"/>
      <c r="M57"/>
      <c r="N57" s="6">
        <v>13.5</v>
      </c>
      <c r="O57" s="2"/>
      <c r="P57" s="2"/>
      <c r="Q57" s="2"/>
      <c r="R57" s="2"/>
      <c r="S57" s="2"/>
      <c r="T57" s="2"/>
      <c r="U57" s="2"/>
      <c r="X57"/>
      <c r="Y57" s="6">
        <v>47.5</v>
      </c>
      <c r="Z57" s="2"/>
      <c r="AA57" s="2"/>
      <c r="AB57" s="2"/>
      <c r="AC57" s="2"/>
      <c r="AD57" s="2"/>
      <c r="AE57" s="2"/>
      <c r="AF57" s="2"/>
      <c r="AI57"/>
      <c r="AJ57" s="6">
        <v>11.25</v>
      </c>
      <c r="AK57" s="2"/>
      <c r="AL57" s="2"/>
      <c r="AM57" s="2"/>
      <c r="AN57" s="2"/>
      <c r="AO57" s="2"/>
      <c r="AP57" s="2"/>
      <c r="AQ57" s="2"/>
      <c r="AT57"/>
      <c r="AU57" s="6">
        <v>349.5</v>
      </c>
      <c r="AV57" s="2"/>
      <c r="AW57" s="2"/>
      <c r="AX57" s="2"/>
      <c r="AY57" s="2"/>
      <c r="AZ57" s="2"/>
      <c r="BA57" s="2"/>
      <c r="BB57" s="2"/>
      <c r="BE57"/>
      <c r="BF57" s="6">
        <v>20.75</v>
      </c>
      <c r="BG57" s="2"/>
      <c r="BH57" s="2"/>
      <c r="BI57" s="2"/>
      <c r="BJ57" s="2"/>
      <c r="BK57" s="2"/>
      <c r="BL57" s="2"/>
      <c r="BM57" s="2"/>
      <c r="BP57"/>
      <c r="BQ57" s="6">
        <v>68.5</v>
      </c>
      <c r="BR57" s="2"/>
      <c r="BS57" s="2"/>
      <c r="BT57" s="2"/>
      <c r="BU57" s="2"/>
      <c r="BV57" s="2"/>
      <c r="BW57" s="2"/>
      <c r="BX57" s="2"/>
      <c r="CA57"/>
      <c r="CB57" s="6">
        <v>-318.5</v>
      </c>
      <c r="CC57" s="2"/>
      <c r="CD57" s="2"/>
      <c r="CE57" s="2"/>
      <c r="CF57" s="2"/>
      <c r="CG57" s="2"/>
      <c r="CH57" s="2"/>
      <c r="CI57" s="2"/>
    </row>
    <row r="58" spans="1:87" s="1" customFormat="1">
      <c r="B58"/>
      <c r="C58" s="6">
        <v>6.75</v>
      </c>
      <c r="D58" s="2"/>
      <c r="E58" s="2"/>
      <c r="F58" s="2"/>
      <c r="G58" s="2"/>
      <c r="H58" s="2"/>
      <c r="I58" s="2"/>
      <c r="J58" s="2"/>
      <c r="K58"/>
      <c r="M58"/>
      <c r="N58" s="6">
        <v>2.75</v>
      </c>
      <c r="O58" s="2"/>
      <c r="P58" s="2"/>
      <c r="Q58" s="2"/>
      <c r="R58" s="2"/>
      <c r="S58" s="2"/>
      <c r="T58" s="2"/>
      <c r="U58" s="2"/>
      <c r="X58"/>
      <c r="Y58" s="6">
        <v>92.25</v>
      </c>
      <c r="Z58" s="2"/>
      <c r="AA58" s="2"/>
      <c r="AB58" s="2"/>
      <c r="AC58" s="2"/>
      <c r="AD58" s="2"/>
      <c r="AE58" s="2"/>
      <c r="AF58" s="2"/>
      <c r="AI58"/>
      <c r="AJ58" s="6">
        <v>25.25</v>
      </c>
      <c r="AK58" s="2"/>
      <c r="AL58" s="2"/>
      <c r="AM58" s="2"/>
      <c r="AN58" s="2"/>
      <c r="AO58" s="2"/>
      <c r="AP58" s="2"/>
      <c r="AQ58" s="2"/>
      <c r="AT58"/>
      <c r="AU58" s="6">
        <v>241.25</v>
      </c>
      <c r="AV58" s="2"/>
      <c r="AW58" s="2"/>
      <c r="AX58" s="2"/>
      <c r="AY58" s="2"/>
      <c r="AZ58" s="2"/>
      <c r="BA58" s="2"/>
      <c r="BB58" s="2"/>
      <c r="BE58"/>
      <c r="BF58" s="6">
        <v>42.75</v>
      </c>
      <c r="BG58" s="2"/>
      <c r="BH58" s="2"/>
      <c r="BI58" s="2"/>
      <c r="BJ58" s="2"/>
      <c r="BK58" s="2"/>
      <c r="BL58" s="2"/>
      <c r="BM58" s="2"/>
      <c r="BP58"/>
      <c r="BQ58" s="6">
        <v>103</v>
      </c>
      <c r="BR58" s="2"/>
      <c r="BS58" s="2"/>
      <c r="BT58" s="2"/>
      <c r="BU58" s="2"/>
      <c r="BV58" s="2"/>
      <c r="BW58" s="2"/>
      <c r="BX58" s="2"/>
      <c r="CA58"/>
      <c r="CB58" s="6">
        <v>-311.5</v>
      </c>
      <c r="CC58" s="2"/>
      <c r="CD58" s="2"/>
      <c r="CE58" s="2"/>
      <c r="CF58" s="2"/>
      <c r="CG58" s="2"/>
      <c r="CH58" s="2"/>
      <c r="CI58" s="2"/>
    </row>
    <row r="59" spans="1:87" s="1" customFormat="1">
      <c r="C59" s="5"/>
      <c r="K59"/>
      <c r="N59" s="5"/>
      <c r="Y59" s="5"/>
      <c r="AJ59" s="5"/>
      <c r="AU59" s="5"/>
      <c r="BF59" s="5"/>
      <c r="BQ59" s="5"/>
      <c r="CB59" s="5"/>
    </row>
    <row r="60" spans="1:87" s="1" customFormat="1">
      <c r="A60" s="1" t="s">
        <v>25</v>
      </c>
      <c r="B60" s="1" t="s">
        <v>0</v>
      </c>
      <c r="C60" s="5">
        <v>1</v>
      </c>
      <c r="D60" s="5">
        <v>2</v>
      </c>
      <c r="E60" s="1">
        <v>3</v>
      </c>
      <c r="F60" s="1">
        <v>4</v>
      </c>
      <c r="G60" s="1" t="s">
        <v>41</v>
      </c>
      <c r="H60" s="1" t="s">
        <v>42</v>
      </c>
      <c r="I60" s="5">
        <v>8</v>
      </c>
      <c r="J60" s="5">
        <v>16</v>
      </c>
      <c r="K60"/>
      <c r="L60" s="1" t="s">
        <v>26</v>
      </c>
      <c r="M60" s="1" t="s">
        <v>0</v>
      </c>
      <c r="N60" s="5">
        <v>1</v>
      </c>
      <c r="O60" s="5">
        <v>2</v>
      </c>
      <c r="P60" s="1">
        <v>3</v>
      </c>
      <c r="Q60" s="1">
        <v>4</v>
      </c>
      <c r="R60" s="1" t="s">
        <v>41</v>
      </c>
      <c r="S60" s="1" t="s">
        <v>42</v>
      </c>
      <c r="T60" s="5">
        <v>8</v>
      </c>
      <c r="U60" s="5">
        <v>16</v>
      </c>
      <c r="W60" s="1" t="s">
        <v>27</v>
      </c>
      <c r="X60" s="1" t="s">
        <v>0</v>
      </c>
      <c r="Y60" s="5">
        <v>1</v>
      </c>
      <c r="Z60" s="5">
        <v>2</v>
      </c>
      <c r="AA60" s="1">
        <v>3</v>
      </c>
      <c r="AB60" s="1">
        <v>4</v>
      </c>
      <c r="AC60" s="1" t="s">
        <v>41</v>
      </c>
      <c r="AD60" s="1" t="s">
        <v>42</v>
      </c>
      <c r="AE60" s="5">
        <v>8</v>
      </c>
      <c r="AF60" s="5">
        <v>16</v>
      </c>
      <c r="AH60" s="1" t="s">
        <v>28</v>
      </c>
      <c r="AI60" s="1" t="s">
        <v>0</v>
      </c>
      <c r="AJ60" s="5">
        <v>1</v>
      </c>
      <c r="AK60" s="5">
        <v>2</v>
      </c>
      <c r="AL60" s="1">
        <v>3</v>
      </c>
      <c r="AM60" s="1">
        <v>4</v>
      </c>
      <c r="AN60" s="1" t="s">
        <v>41</v>
      </c>
      <c r="AO60" s="1" t="s">
        <v>42</v>
      </c>
      <c r="AP60" s="5">
        <v>8</v>
      </c>
      <c r="AQ60" s="5">
        <v>16</v>
      </c>
      <c r="AS60" s="1" t="s">
        <v>29</v>
      </c>
      <c r="AT60" s="1" t="s">
        <v>0</v>
      </c>
      <c r="AU60" s="5">
        <v>1</v>
      </c>
      <c r="AV60" s="5">
        <v>2</v>
      </c>
      <c r="AW60" s="1">
        <v>3</v>
      </c>
      <c r="AX60" s="1">
        <v>4</v>
      </c>
      <c r="AY60" s="1" t="s">
        <v>41</v>
      </c>
      <c r="AZ60" s="1" t="s">
        <v>42</v>
      </c>
      <c r="BA60" s="5">
        <v>8</v>
      </c>
      <c r="BB60" s="5">
        <v>16</v>
      </c>
      <c r="BD60" s="1" t="s">
        <v>30</v>
      </c>
      <c r="BE60" s="1" t="s">
        <v>0</v>
      </c>
      <c r="BF60" s="5">
        <v>1</v>
      </c>
      <c r="BG60" s="5">
        <v>2</v>
      </c>
      <c r="BH60" s="1">
        <v>3</v>
      </c>
      <c r="BI60" s="1">
        <v>4</v>
      </c>
      <c r="BJ60" s="1" t="s">
        <v>41</v>
      </c>
      <c r="BK60" s="1" t="s">
        <v>42</v>
      </c>
      <c r="BL60" s="5">
        <v>8</v>
      </c>
      <c r="BM60" s="5">
        <v>16</v>
      </c>
      <c r="BO60" s="1" t="s">
        <v>31</v>
      </c>
      <c r="BP60" s="1" t="s">
        <v>0</v>
      </c>
      <c r="BQ60" s="5">
        <v>1</v>
      </c>
      <c r="BR60" s="5">
        <v>2</v>
      </c>
      <c r="BS60" s="1">
        <v>3</v>
      </c>
      <c r="BT60" s="1">
        <v>4</v>
      </c>
      <c r="BU60" s="1" t="s">
        <v>41</v>
      </c>
      <c r="BV60" s="1" t="s">
        <v>42</v>
      </c>
      <c r="BW60" s="5">
        <v>8</v>
      </c>
      <c r="BX60" s="5">
        <v>16</v>
      </c>
      <c r="BZ60" s="1" t="s">
        <v>32</v>
      </c>
      <c r="CA60" s="1" t="s">
        <v>0</v>
      </c>
      <c r="CB60" s="5">
        <v>1</v>
      </c>
      <c r="CC60" s="5">
        <v>2</v>
      </c>
      <c r="CD60" s="1">
        <v>3</v>
      </c>
      <c r="CE60" s="1">
        <v>4</v>
      </c>
      <c r="CF60" s="1" t="s">
        <v>41</v>
      </c>
      <c r="CG60" s="1" t="s">
        <v>42</v>
      </c>
      <c r="CH60" s="5">
        <v>8</v>
      </c>
      <c r="CI60" s="5">
        <v>16</v>
      </c>
    </row>
    <row r="61" spans="1:87" s="1" customFormat="1">
      <c r="B61" s="1" t="s">
        <v>43</v>
      </c>
      <c r="C61" s="6">
        <v>27</v>
      </c>
      <c r="D61" s="6">
        <v>18.25</v>
      </c>
      <c r="E61" s="2"/>
      <c r="F61" s="2"/>
      <c r="G61" s="2"/>
      <c r="H61" s="2"/>
      <c r="I61" s="8"/>
      <c r="J61" s="8"/>
      <c r="K61"/>
      <c r="M61" s="1" t="s">
        <v>43</v>
      </c>
      <c r="N61" s="6">
        <v>-6.75</v>
      </c>
      <c r="O61" s="6">
        <v>-1.75</v>
      </c>
      <c r="P61" s="2"/>
      <c r="Q61" s="2"/>
      <c r="R61" s="2"/>
      <c r="S61" s="2"/>
      <c r="T61" s="8"/>
      <c r="U61" s="8"/>
      <c r="X61" s="1" t="s">
        <v>43</v>
      </c>
      <c r="Y61" s="6">
        <v>63.5</v>
      </c>
      <c r="Z61" s="6">
        <v>73.25</v>
      </c>
      <c r="AA61" s="2"/>
      <c r="AB61" s="2"/>
      <c r="AC61" s="2"/>
      <c r="AD61" s="2"/>
      <c r="AE61" s="8"/>
      <c r="AF61" s="8"/>
      <c r="AI61" s="1" t="s">
        <v>43</v>
      </c>
      <c r="AJ61" s="6">
        <v>26.25</v>
      </c>
      <c r="AK61" s="6">
        <v>12.25</v>
      </c>
      <c r="AL61" s="2"/>
      <c r="AM61" s="2"/>
      <c r="AN61" s="2"/>
      <c r="AO61" s="2"/>
      <c r="AP61" s="8"/>
      <c r="AQ61" s="8"/>
      <c r="AT61" s="1" t="s">
        <v>43</v>
      </c>
      <c r="AU61" s="6">
        <v>41.25</v>
      </c>
      <c r="AV61" s="6">
        <v>33</v>
      </c>
      <c r="AW61" s="2"/>
      <c r="AX61" s="2"/>
      <c r="AY61" s="2"/>
      <c r="AZ61" s="2"/>
      <c r="BA61" s="8"/>
      <c r="BB61" s="8"/>
      <c r="BE61" s="1" t="s">
        <v>43</v>
      </c>
      <c r="BF61" s="6">
        <v>475.25</v>
      </c>
      <c r="BG61" s="6">
        <v>4382.75</v>
      </c>
      <c r="BH61" s="2"/>
      <c r="BI61" s="2"/>
      <c r="BJ61" s="2"/>
      <c r="BK61" s="2"/>
      <c r="BL61" s="8"/>
      <c r="BM61" s="8"/>
      <c r="BP61" s="1" t="s">
        <v>43</v>
      </c>
      <c r="BQ61" s="6">
        <v>422.75</v>
      </c>
      <c r="BR61" s="6">
        <v>231.25</v>
      </c>
      <c r="BS61" s="2"/>
      <c r="BT61" s="2"/>
      <c r="BU61" s="2"/>
      <c r="BV61" s="2"/>
      <c r="BW61" s="8"/>
      <c r="BX61" s="8"/>
      <c r="CA61" s="1" t="s">
        <v>43</v>
      </c>
      <c r="CB61" s="6">
        <v>21.75</v>
      </c>
      <c r="CC61" s="6">
        <v>13.25</v>
      </c>
      <c r="CD61" s="2"/>
      <c r="CE61" s="2"/>
      <c r="CF61" s="2"/>
      <c r="CG61" s="2"/>
      <c r="CH61" s="8"/>
      <c r="CI61" s="8"/>
    </row>
    <row r="62" spans="1:87" s="1" customFormat="1">
      <c r="C62" s="6">
        <v>17.25</v>
      </c>
      <c r="D62" s="6">
        <v>7.25</v>
      </c>
      <c r="E62" s="2"/>
      <c r="F62" s="2"/>
      <c r="G62" s="2"/>
      <c r="H62" s="2"/>
      <c r="I62" s="8"/>
      <c r="J62" s="8"/>
      <c r="K62"/>
      <c r="N62" s="6">
        <v>-10.75</v>
      </c>
      <c r="O62" s="6">
        <v>13</v>
      </c>
      <c r="P62" s="2"/>
      <c r="Q62" s="2"/>
      <c r="R62" s="2"/>
      <c r="S62" s="2"/>
      <c r="T62" s="8"/>
      <c r="U62" s="8"/>
      <c r="Y62" s="6">
        <v>41.75</v>
      </c>
      <c r="Z62" s="6">
        <v>215.25</v>
      </c>
      <c r="AA62" s="2"/>
      <c r="AB62" s="2"/>
      <c r="AC62" s="2"/>
      <c r="AD62" s="2"/>
      <c r="AE62" s="8"/>
      <c r="AF62" s="8"/>
      <c r="AJ62" s="6">
        <v>16.75</v>
      </c>
      <c r="AK62" s="6">
        <v>20</v>
      </c>
      <c r="AL62" s="2"/>
      <c r="AM62" s="2"/>
      <c r="AN62" s="2"/>
      <c r="AO62" s="2"/>
      <c r="AP62" s="8"/>
      <c r="AQ62" s="8"/>
      <c r="AU62" s="6">
        <v>39</v>
      </c>
      <c r="AV62" s="6">
        <v>47.5</v>
      </c>
      <c r="AW62" s="2"/>
      <c r="AX62" s="2"/>
      <c r="AY62" s="2"/>
      <c r="AZ62" s="2"/>
      <c r="BA62" s="8"/>
      <c r="BB62" s="8"/>
      <c r="BF62" s="6">
        <v>476.25</v>
      </c>
      <c r="BG62" s="6">
        <v>11136.25</v>
      </c>
      <c r="BH62" s="2"/>
      <c r="BI62" s="2"/>
      <c r="BJ62" s="2"/>
      <c r="BK62" s="2"/>
      <c r="BL62" s="8"/>
      <c r="BM62" s="8"/>
      <c r="BQ62" s="6">
        <v>287.5</v>
      </c>
      <c r="BR62" s="6">
        <v>485</v>
      </c>
      <c r="BS62" s="2"/>
      <c r="BT62" s="2"/>
      <c r="BU62" s="2"/>
      <c r="BV62" s="2"/>
      <c r="BW62" s="8"/>
      <c r="BX62" s="8"/>
      <c r="CB62" s="6">
        <v>14.5</v>
      </c>
      <c r="CC62" s="6">
        <v>6.5</v>
      </c>
      <c r="CD62" s="2"/>
      <c r="CE62" s="2"/>
      <c r="CF62" s="2"/>
      <c r="CG62" s="2"/>
      <c r="CH62" s="8"/>
      <c r="CI62" s="8"/>
    </row>
    <row r="63" spans="1:87" s="1" customFormat="1">
      <c r="C63" s="6">
        <v>5.75</v>
      </c>
      <c r="D63" s="6">
        <v>12.75</v>
      </c>
      <c r="E63" s="2"/>
      <c r="F63" s="2"/>
      <c r="G63" s="2"/>
      <c r="H63" s="2"/>
      <c r="I63" s="8"/>
      <c r="J63" s="8"/>
      <c r="K63"/>
      <c r="N63" s="6">
        <v>-9.5</v>
      </c>
      <c r="O63" s="6">
        <v>13.25</v>
      </c>
      <c r="P63" s="2"/>
      <c r="Q63" s="2"/>
      <c r="R63" s="2"/>
      <c r="S63" s="2"/>
      <c r="T63" s="8"/>
      <c r="U63" s="8"/>
      <c r="Y63" s="6">
        <v>3</v>
      </c>
      <c r="Z63" s="6">
        <v>42.5</v>
      </c>
      <c r="AA63" s="2"/>
      <c r="AB63" s="2"/>
      <c r="AC63" s="2"/>
      <c r="AD63" s="2"/>
      <c r="AE63" s="8"/>
      <c r="AF63" s="8"/>
      <c r="AJ63" s="6">
        <v>7.25</v>
      </c>
      <c r="AK63" s="6">
        <v>12.75</v>
      </c>
      <c r="AL63" s="2"/>
      <c r="AM63" s="2"/>
      <c r="AN63" s="2"/>
      <c r="AO63" s="2"/>
      <c r="AP63" s="8"/>
      <c r="AQ63" s="8"/>
      <c r="AU63" s="6">
        <v>22</v>
      </c>
      <c r="AV63" s="6">
        <v>39.5</v>
      </c>
      <c r="AW63" s="2"/>
      <c r="AX63" s="2"/>
      <c r="AY63" s="2"/>
      <c r="AZ63" s="2"/>
      <c r="BA63" s="8"/>
      <c r="BB63" s="8"/>
      <c r="BF63" s="6">
        <v>505.5</v>
      </c>
      <c r="BG63" s="6">
        <v>14959</v>
      </c>
      <c r="BH63" s="2"/>
      <c r="BI63" s="2"/>
      <c r="BJ63" s="2"/>
      <c r="BK63" s="2"/>
      <c r="BL63" s="8"/>
      <c r="BM63" s="8"/>
      <c r="BQ63" s="6">
        <v>309.75</v>
      </c>
      <c r="BR63" s="6">
        <v>418.25</v>
      </c>
      <c r="BS63" s="2"/>
      <c r="BT63" s="2"/>
      <c r="BU63" s="2"/>
      <c r="BV63" s="2"/>
      <c r="BW63" s="8"/>
      <c r="BX63" s="8"/>
      <c r="CB63" s="6">
        <v>18.5</v>
      </c>
      <c r="CC63" s="6">
        <v>16.5</v>
      </c>
      <c r="CD63" s="2"/>
      <c r="CE63" s="2"/>
      <c r="CF63" s="2"/>
      <c r="CG63" s="2"/>
      <c r="CH63" s="8"/>
      <c r="CI63" s="8"/>
    </row>
    <row r="64" spans="1:87" s="1" customFormat="1">
      <c r="A64" s="1" t="s">
        <v>1</v>
      </c>
      <c r="B64" s="1" t="s">
        <v>2</v>
      </c>
      <c r="C64" s="2"/>
      <c r="D64" s="8"/>
      <c r="E64" s="6">
        <v>49</v>
      </c>
      <c r="F64" s="3">
        <v>20.25</v>
      </c>
      <c r="G64" s="3">
        <v>814.5</v>
      </c>
      <c r="H64" s="4">
        <v>725.75</v>
      </c>
      <c r="I64" s="7">
        <v>1094</v>
      </c>
      <c r="J64" s="7">
        <v>0.75</v>
      </c>
      <c r="K64"/>
      <c r="L64" s="1" t="s">
        <v>1</v>
      </c>
      <c r="M64" s="1" t="s">
        <v>2</v>
      </c>
      <c r="N64" s="2"/>
      <c r="O64" s="8"/>
      <c r="P64" s="6">
        <v>42</v>
      </c>
      <c r="Q64" s="3">
        <v>26.75</v>
      </c>
      <c r="R64" s="3">
        <v>106.25</v>
      </c>
      <c r="S64" s="4">
        <v>56.5</v>
      </c>
      <c r="T64" s="7">
        <v>88.25</v>
      </c>
      <c r="U64" s="7">
        <v>6.25</v>
      </c>
      <c r="W64" s="1" t="s">
        <v>1</v>
      </c>
      <c r="X64" s="1" t="s">
        <v>2</v>
      </c>
      <c r="Y64" s="2"/>
      <c r="Z64" s="8"/>
      <c r="AA64" s="6">
        <v>13.25</v>
      </c>
      <c r="AB64" s="3">
        <v>50.25</v>
      </c>
      <c r="AC64" s="3">
        <v>76.25</v>
      </c>
      <c r="AD64" s="4">
        <v>52</v>
      </c>
      <c r="AE64" s="7">
        <v>27.75</v>
      </c>
      <c r="AF64" s="7">
        <v>-17.5</v>
      </c>
      <c r="AH64" s="1" t="s">
        <v>1</v>
      </c>
      <c r="AI64" s="1" t="s">
        <v>2</v>
      </c>
      <c r="AJ64" s="2"/>
      <c r="AK64" s="8"/>
      <c r="AL64" s="6">
        <v>23.5</v>
      </c>
      <c r="AM64" s="3">
        <v>12.75</v>
      </c>
      <c r="AN64" s="3">
        <v>52.5</v>
      </c>
      <c r="AO64" s="4">
        <v>19</v>
      </c>
      <c r="AP64" s="7">
        <v>41</v>
      </c>
      <c r="AQ64" s="7">
        <v>9</v>
      </c>
      <c r="AS64" s="1" t="s">
        <v>1</v>
      </c>
      <c r="AT64" s="1" t="s">
        <v>2</v>
      </c>
      <c r="AU64" s="2"/>
      <c r="AV64" s="8"/>
      <c r="AW64" s="6">
        <v>61.25</v>
      </c>
      <c r="AX64" s="3">
        <v>43.75</v>
      </c>
      <c r="AY64" s="3">
        <v>182</v>
      </c>
      <c r="AZ64" s="4">
        <v>96.75</v>
      </c>
      <c r="BA64" s="7">
        <v>116.5</v>
      </c>
      <c r="BB64" s="7">
        <v>83</v>
      </c>
      <c r="BD64" s="1" t="s">
        <v>1</v>
      </c>
      <c r="BE64" s="1" t="s">
        <v>2</v>
      </c>
      <c r="BF64" s="2"/>
      <c r="BG64" s="8"/>
      <c r="BH64" s="6">
        <v>31475</v>
      </c>
      <c r="BI64" s="3">
        <v>24933.5</v>
      </c>
      <c r="BJ64" s="3">
        <v>28368</v>
      </c>
      <c r="BK64" s="4">
        <v>28092.5</v>
      </c>
      <c r="BL64" s="7">
        <v>24880.75</v>
      </c>
      <c r="BM64" s="7">
        <v>1124.25</v>
      </c>
      <c r="BO64" s="1" t="s">
        <v>1</v>
      </c>
      <c r="BP64" s="1" t="s">
        <v>2</v>
      </c>
      <c r="BQ64" s="2"/>
      <c r="BR64" s="8"/>
      <c r="BS64" s="6">
        <v>4462.5</v>
      </c>
      <c r="BT64" s="3">
        <v>2598.5</v>
      </c>
      <c r="BU64" s="3">
        <v>5316</v>
      </c>
      <c r="BV64" s="4">
        <v>2690</v>
      </c>
      <c r="BW64" s="7">
        <v>1730</v>
      </c>
      <c r="BX64" s="7">
        <v>296.5</v>
      </c>
      <c r="BZ64" s="1" t="s">
        <v>1</v>
      </c>
      <c r="CA64" s="1" t="s">
        <v>2</v>
      </c>
      <c r="CB64" s="2"/>
      <c r="CC64" s="8"/>
      <c r="CD64" s="6">
        <v>223.5</v>
      </c>
      <c r="CE64" s="3">
        <v>156.25</v>
      </c>
      <c r="CF64" s="3">
        <v>1524.5</v>
      </c>
      <c r="CG64" s="4">
        <v>1536</v>
      </c>
      <c r="CH64" s="7">
        <v>243.5</v>
      </c>
      <c r="CI64" s="7">
        <v>4</v>
      </c>
    </row>
    <row r="65" spans="2:87" s="1" customFormat="1">
      <c r="C65" s="2"/>
      <c r="D65" s="8"/>
      <c r="E65" s="6">
        <v>48.75</v>
      </c>
      <c r="F65" s="3">
        <v>38.75</v>
      </c>
      <c r="G65" s="4">
        <v>51.25</v>
      </c>
      <c r="H65" s="4">
        <v>177.25</v>
      </c>
      <c r="I65" s="7">
        <v>88.5</v>
      </c>
      <c r="J65" s="7">
        <v>5.25</v>
      </c>
      <c r="K65"/>
      <c r="N65" s="2"/>
      <c r="O65" s="8"/>
      <c r="P65" s="6">
        <v>56.5</v>
      </c>
      <c r="Q65" s="3">
        <v>35.75</v>
      </c>
      <c r="R65" s="4">
        <v>42.5</v>
      </c>
      <c r="S65" s="4">
        <v>28.75</v>
      </c>
      <c r="T65" s="7">
        <v>64</v>
      </c>
      <c r="U65" s="7">
        <v>-3.75</v>
      </c>
      <c r="Y65" s="2"/>
      <c r="Z65" s="8"/>
      <c r="AA65" s="6">
        <v>31.5</v>
      </c>
      <c r="AB65" s="3">
        <v>43.25</v>
      </c>
      <c r="AC65" s="4">
        <v>17.25</v>
      </c>
      <c r="AD65" s="4">
        <v>30.75</v>
      </c>
      <c r="AE65" s="7">
        <v>-15.5</v>
      </c>
      <c r="AF65" s="7">
        <v>-24.25</v>
      </c>
      <c r="AJ65" s="2"/>
      <c r="AK65" s="8"/>
      <c r="AL65" s="6">
        <v>34.75</v>
      </c>
      <c r="AM65" s="3">
        <v>14.5</v>
      </c>
      <c r="AN65" s="4">
        <v>13</v>
      </c>
      <c r="AO65" s="4">
        <v>12</v>
      </c>
      <c r="AP65" s="7">
        <v>14.25</v>
      </c>
      <c r="AQ65" s="7">
        <v>0.25</v>
      </c>
      <c r="AU65" s="2"/>
      <c r="AV65" s="8"/>
      <c r="AW65" s="6">
        <v>63.75</v>
      </c>
      <c r="AX65" s="3">
        <v>51.25</v>
      </c>
      <c r="AY65" s="4">
        <v>88</v>
      </c>
      <c r="AZ65" s="4">
        <v>80</v>
      </c>
      <c r="BA65" s="7">
        <v>67</v>
      </c>
      <c r="BB65" s="7">
        <v>52.75</v>
      </c>
      <c r="BF65" s="2"/>
      <c r="BG65" s="8"/>
      <c r="BH65" s="6">
        <v>33480</v>
      </c>
      <c r="BI65" s="3">
        <v>26996.25</v>
      </c>
      <c r="BJ65" s="4">
        <v>25136.75</v>
      </c>
      <c r="BK65" s="4">
        <v>18204</v>
      </c>
      <c r="BL65" s="7">
        <v>16480</v>
      </c>
      <c r="BM65" s="7">
        <v>1038.25</v>
      </c>
      <c r="BQ65" s="2"/>
      <c r="BR65" s="8"/>
      <c r="BS65" s="6">
        <v>4070.5</v>
      </c>
      <c r="BT65" s="3">
        <v>3917.25</v>
      </c>
      <c r="BU65" s="4">
        <v>1508.5</v>
      </c>
      <c r="BV65" s="4">
        <v>3709</v>
      </c>
      <c r="BW65" s="7">
        <v>1049</v>
      </c>
      <c r="BX65" s="7">
        <v>238.5</v>
      </c>
      <c r="CB65" s="2"/>
      <c r="CC65" s="8"/>
      <c r="CD65" s="6">
        <v>744</v>
      </c>
      <c r="CE65" s="3">
        <v>453.5</v>
      </c>
      <c r="CF65" s="4">
        <v>257.5</v>
      </c>
      <c r="CG65" s="4">
        <v>207</v>
      </c>
      <c r="CH65" s="7">
        <v>63.25</v>
      </c>
      <c r="CI65" s="7">
        <v>9</v>
      </c>
    </row>
    <row r="66" spans="2:87" s="1" customFormat="1">
      <c r="C66" s="2"/>
      <c r="D66" s="8"/>
      <c r="E66" s="6">
        <v>23.75</v>
      </c>
      <c r="F66" s="3">
        <v>135.25</v>
      </c>
      <c r="G66" s="4">
        <v>166</v>
      </c>
      <c r="H66" s="4">
        <v>1636.75</v>
      </c>
      <c r="I66" s="7">
        <v>5837</v>
      </c>
      <c r="J66" s="7">
        <v>-1.75</v>
      </c>
      <c r="K66"/>
      <c r="N66" s="2"/>
      <c r="O66" s="8"/>
      <c r="P66" s="6">
        <v>23.5</v>
      </c>
      <c r="Q66" s="3">
        <v>52</v>
      </c>
      <c r="R66" s="4">
        <v>57.5</v>
      </c>
      <c r="S66" s="4">
        <v>94.75</v>
      </c>
      <c r="T66" s="7">
        <v>100</v>
      </c>
      <c r="U66" s="7">
        <v>9.25</v>
      </c>
      <c r="Y66" s="2"/>
      <c r="Z66" s="8"/>
      <c r="AA66" s="6">
        <v>30</v>
      </c>
      <c r="AB66" s="3">
        <v>29.25</v>
      </c>
      <c r="AC66" s="4">
        <v>58.75</v>
      </c>
      <c r="AD66" s="4">
        <v>103</v>
      </c>
      <c r="AE66" s="7">
        <v>-20.5</v>
      </c>
      <c r="AF66" s="7">
        <v>-32.25</v>
      </c>
      <c r="AJ66" s="2"/>
      <c r="AK66" s="8"/>
      <c r="AL66" s="6">
        <v>29.5</v>
      </c>
      <c r="AM66" s="3">
        <v>21.5</v>
      </c>
      <c r="AN66" s="4">
        <v>25.25</v>
      </c>
      <c r="AO66" s="4">
        <v>30.5</v>
      </c>
      <c r="AP66" s="7">
        <v>-1.25</v>
      </c>
      <c r="AQ66" s="7">
        <v>-3.25</v>
      </c>
      <c r="AU66" s="2"/>
      <c r="AV66" s="8"/>
      <c r="AW66" s="6">
        <v>79.75</v>
      </c>
      <c r="AX66" s="3">
        <v>42.5</v>
      </c>
      <c r="AY66" s="4">
        <v>107.5</v>
      </c>
      <c r="AZ66" s="4">
        <v>158</v>
      </c>
      <c r="BA66" s="7">
        <v>112.5</v>
      </c>
      <c r="BB66" s="7">
        <v>59</v>
      </c>
      <c r="BF66" s="2"/>
      <c r="BG66" s="8"/>
      <c r="BH66" s="6">
        <v>29037.25</v>
      </c>
      <c r="BI66" s="3">
        <v>28863.75</v>
      </c>
      <c r="BJ66" s="4">
        <v>26836</v>
      </c>
      <c r="BK66" s="4">
        <v>29003</v>
      </c>
      <c r="BL66" s="7">
        <v>25659</v>
      </c>
      <c r="BM66" s="7">
        <v>1427.25</v>
      </c>
      <c r="BQ66" s="2"/>
      <c r="BR66" s="8"/>
      <c r="BS66" s="6">
        <v>5626.25</v>
      </c>
      <c r="BT66" s="3">
        <v>2078.25</v>
      </c>
      <c r="BU66" s="4">
        <v>4967</v>
      </c>
      <c r="BV66" s="4">
        <v>4321</v>
      </c>
      <c r="BW66" s="7">
        <v>2210.5</v>
      </c>
      <c r="BX66" s="7">
        <v>234</v>
      </c>
      <c r="CB66" s="2"/>
      <c r="CC66" s="8"/>
      <c r="CD66" s="6">
        <v>171.5</v>
      </c>
      <c r="CE66" s="3">
        <v>609.25</v>
      </c>
      <c r="CF66" s="4">
        <v>410.5</v>
      </c>
      <c r="CG66" s="4">
        <v>808.75</v>
      </c>
      <c r="CH66" s="7">
        <v>512.5</v>
      </c>
      <c r="CI66" s="7">
        <v>6</v>
      </c>
    </row>
    <row r="67" spans="2:87" s="1" customFormat="1">
      <c r="B67" s="1" t="s">
        <v>3</v>
      </c>
      <c r="C67" s="2"/>
      <c r="D67" s="8"/>
      <c r="E67" s="6">
        <v>58</v>
      </c>
      <c r="F67" s="3">
        <v>28.75</v>
      </c>
      <c r="G67" s="4">
        <v>83.5</v>
      </c>
      <c r="H67" s="4">
        <v>454.75</v>
      </c>
      <c r="I67" s="7">
        <v>150.5</v>
      </c>
      <c r="J67" s="8"/>
      <c r="K67"/>
      <c r="M67" s="1" t="s">
        <v>3</v>
      </c>
      <c r="N67" s="2"/>
      <c r="O67" s="8"/>
      <c r="P67" s="6">
        <v>51</v>
      </c>
      <c r="Q67" s="3">
        <v>16.75</v>
      </c>
      <c r="R67" s="4">
        <v>55</v>
      </c>
      <c r="S67" s="4">
        <v>70.75</v>
      </c>
      <c r="T67" s="7">
        <v>60</v>
      </c>
      <c r="U67" s="8"/>
      <c r="X67" s="1" t="s">
        <v>3</v>
      </c>
      <c r="Y67" s="2"/>
      <c r="Z67" s="8"/>
      <c r="AA67" s="6">
        <v>31.5</v>
      </c>
      <c r="AB67" s="3">
        <v>30.5</v>
      </c>
      <c r="AC67" s="4">
        <v>51.75</v>
      </c>
      <c r="AD67" s="4">
        <v>49</v>
      </c>
      <c r="AE67" s="7">
        <v>-32.25</v>
      </c>
      <c r="AF67" s="8"/>
      <c r="AI67" s="1" t="s">
        <v>3</v>
      </c>
      <c r="AJ67" s="2"/>
      <c r="AK67" s="8"/>
      <c r="AL67" s="6">
        <v>29.5</v>
      </c>
      <c r="AM67" s="3">
        <v>7.5</v>
      </c>
      <c r="AN67" s="4">
        <v>20.25</v>
      </c>
      <c r="AO67" s="4">
        <v>14.5</v>
      </c>
      <c r="AP67" s="7">
        <v>15</v>
      </c>
      <c r="AQ67" s="8"/>
      <c r="AT67" s="1" t="s">
        <v>3</v>
      </c>
      <c r="AU67" s="2"/>
      <c r="AV67" s="8"/>
      <c r="AW67" s="6">
        <v>61.25</v>
      </c>
      <c r="AX67" s="3">
        <v>29</v>
      </c>
      <c r="AY67" s="4">
        <v>115.5</v>
      </c>
      <c r="AZ67" s="4">
        <v>96</v>
      </c>
      <c r="BA67" s="7">
        <v>88.25</v>
      </c>
      <c r="BB67" s="8"/>
      <c r="BE67" s="1" t="s">
        <v>3</v>
      </c>
      <c r="BF67" s="2"/>
      <c r="BG67" s="8"/>
      <c r="BH67" s="6">
        <v>33543.75</v>
      </c>
      <c r="BI67" s="3">
        <v>21960</v>
      </c>
      <c r="BJ67" s="4">
        <v>27574</v>
      </c>
      <c r="BK67" s="4">
        <v>28657.5</v>
      </c>
      <c r="BL67" s="7">
        <v>22518</v>
      </c>
      <c r="BM67" s="8"/>
      <c r="BP67" s="1" t="s">
        <v>3</v>
      </c>
      <c r="BQ67" s="2"/>
      <c r="BR67" s="8"/>
      <c r="BS67" s="6">
        <v>7227</v>
      </c>
      <c r="BT67" s="3">
        <v>2135.25</v>
      </c>
      <c r="BU67" s="4">
        <v>4017</v>
      </c>
      <c r="BV67" s="4">
        <v>2143.25</v>
      </c>
      <c r="BW67" s="7">
        <v>1112.75</v>
      </c>
      <c r="BX67" s="8"/>
      <c r="CA67" s="1" t="s">
        <v>3</v>
      </c>
      <c r="CB67" s="2"/>
      <c r="CC67" s="8"/>
      <c r="CD67" s="6">
        <v>554.5</v>
      </c>
      <c r="CE67" s="3">
        <v>114.75</v>
      </c>
      <c r="CF67" s="4">
        <v>495</v>
      </c>
      <c r="CG67" s="4">
        <v>372.5</v>
      </c>
      <c r="CH67" s="7">
        <v>102.5</v>
      </c>
      <c r="CI67" s="8"/>
    </row>
    <row r="68" spans="2:87" s="1" customFormat="1">
      <c r="C68" s="2"/>
      <c r="D68" s="8"/>
      <c r="E68" s="6">
        <v>38.75</v>
      </c>
      <c r="F68" s="3">
        <v>19.25</v>
      </c>
      <c r="G68" s="4">
        <v>176.75</v>
      </c>
      <c r="H68" s="4">
        <v>200.75</v>
      </c>
      <c r="I68" s="7">
        <v>107.5</v>
      </c>
      <c r="J68" s="8"/>
      <c r="K68"/>
      <c r="N68" s="2"/>
      <c r="O68" s="8"/>
      <c r="P68" s="6">
        <v>74.5</v>
      </c>
      <c r="Q68" s="3">
        <v>20.5</v>
      </c>
      <c r="R68" s="4">
        <v>70</v>
      </c>
      <c r="S68" s="4">
        <v>46</v>
      </c>
      <c r="T68" s="7">
        <v>73</v>
      </c>
      <c r="U68" s="8"/>
      <c r="Y68" s="2"/>
      <c r="Z68" s="8"/>
      <c r="AA68" s="6">
        <v>32.25</v>
      </c>
      <c r="AB68" s="3">
        <v>14.5</v>
      </c>
      <c r="AC68" s="4">
        <v>60.5</v>
      </c>
      <c r="AD68" s="4">
        <v>33.25</v>
      </c>
      <c r="AE68" s="7">
        <v>-29.5</v>
      </c>
      <c r="AF68" s="8"/>
      <c r="AJ68" s="2"/>
      <c r="AK68" s="8"/>
      <c r="AL68" s="6">
        <v>25.75</v>
      </c>
      <c r="AM68" s="3">
        <v>11.75</v>
      </c>
      <c r="AN68" s="4">
        <v>31.25</v>
      </c>
      <c r="AO68" s="4">
        <v>27</v>
      </c>
      <c r="AP68" s="7">
        <v>13.5</v>
      </c>
      <c r="AQ68" s="8"/>
      <c r="AU68" s="2"/>
      <c r="AV68" s="8"/>
      <c r="AW68" s="6">
        <v>68.5</v>
      </c>
      <c r="AX68" s="3">
        <v>41</v>
      </c>
      <c r="AY68" s="4">
        <v>151.5</v>
      </c>
      <c r="AZ68" s="4">
        <v>78</v>
      </c>
      <c r="BA68" s="7">
        <v>59</v>
      </c>
      <c r="BB68" s="8"/>
      <c r="BF68" s="2"/>
      <c r="BG68" s="8"/>
      <c r="BH68" s="6">
        <v>32915.75</v>
      </c>
      <c r="BI68" s="3">
        <v>19816.5</v>
      </c>
      <c r="BJ68" s="4">
        <v>27821.75</v>
      </c>
      <c r="BK68" s="4">
        <v>26997.5</v>
      </c>
      <c r="BL68" s="7">
        <v>23930</v>
      </c>
      <c r="BM68" s="8"/>
      <c r="BQ68" s="2"/>
      <c r="BR68" s="8"/>
      <c r="BS68" s="6">
        <v>7033.75</v>
      </c>
      <c r="BT68" s="3">
        <v>1829.25</v>
      </c>
      <c r="BU68" s="4">
        <v>3330.25</v>
      </c>
      <c r="BV68" s="4">
        <v>2733.25</v>
      </c>
      <c r="BW68" s="7">
        <v>966.5</v>
      </c>
      <c r="BX68" s="8"/>
      <c r="CB68" s="2"/>
      <c r="CC68" s="8"/>
      <c r="CD68" s="6">
        <v>289.75</v>
      </c>
      <c r="CE68" s="3">
        <v>85.75</v>
      </c>
      <c r="CF68" s="4">
        <v>599.5</v>
      </c>
      <c r="CG68" s="4">
        <v>93.25</v>
      </c>
      <c r="CH68" s="7">
        <v>87</v>
      </c>
      <c r="CI68" s="8"/>
    </row>
    <row r="69" spans="2:87" s="1" customFormat="1">
      <c r="C69" s="8"/>
      <c r="D69" s="8"/>
      <c r="E69" s="3">
        <v>25.5</v>
      </c>
      <c r="F69" s="3">
        <v>18</v>
      </c>
      <c r="G69" s="4">
        <v>220.25</v>
      </c>
      <c r="H69" s="4">
        <v>963.75</v>
      </c>
      <c r="I69" s="7">
        <v>111.5</v>
      </c>
      <c r="J69" s="8"/>
      <c r="K69"/>
      <c r="N69" s="8"/>
      <c r="O69" s="8"/>
      <c r="P69" s="3">
        <v>19</v>
      </c>
      <c r="Q69" s="3">
        <v>17.25</v>
      </c>
      <c r="R69" s="4">
        <v>78.5</v>
      </c>
      <c r="S69" s="4">
        <v>62.75</v>
      </c>
      <c r="T69" s="7">
        <v>53.75</v>
      </c>
      <c r="U69" s="8"/>
      <c r="Y69" s="8"/>
      <c r="Z69" s="8"/>
      <c r="AA69" s="3">
        <v>34.75</v>
      </c>
      <c r="AB69" s="3">
        <v>28.75</v>
      </c>
      <c r="AC69" s="4">
        <v>124</v>
      </c>
      <c r="AD69" s="4">
        <v>43.5</v>
      </c>
      <c r="AE69" s="7">
        <v>-5.25</v>
      </c>
      <c r="AF69" s="8"/>
      <c r="AJ69" s="8"/>
      <c r="AK69" s="8"/>
      <c r="AL69" s="3">
        <v>14.5</v>
      </c>
      <c r="AM69" s="3">
        <v>12</v>
      </c>
      <c r="AN69" s="4">
        <v>26</v>
      </c>
      <c r="AO69" s="4">
        <v>21.75</v>
      </c>
      <c r="AP69" s="7">
        <v>7.25</v>
      </c>
      <c r="AQ69" s="8"/>
      <c r="AU69" s="8"/>
      <c r="AV69" s="8"/>
      <c r="AW69" s="3">
        <v>48.5</v>
      </c>
      <c r="AX69" s="3">
        <v>35</v>
      </c>
      <c r="AY69" s="4">
        <v>222</v>
      </c>
      <c r="AZ69" s="4">
        <v>117.75</v>
      </c>
      <c r="BA69" s="7">
        <v>53.75</v>
      </c>
      <c r="BB69" s="8"/>
      <c r="BF69" s="8"/>
      <c r="BG69" s="8"/>
      <c r="BH69" s="3">
        <v>26593.5</v>
      </c>
      <c r="BI69" s="3">
        <v>22732</v>
      </c>
      <c r="BJ69" s="4">
        <v>28836</v>
      </c>
      <c r="BK69" s="4">
        <v>30132.5</v>
      </c>
      <c r="BL69" s="7">
        <v>17124.25</v>
      </c>
      <c r="BM69" s="8"/>
      <c r="BQ69" s="8"/>
      <c r="BR69" s="8"/>
      <c r="BS69" s="3">
        <v>6351.5</v>
      </c>
      <c r="BT69" s="3">
        <v>2358.5</v>
      </c>
      <c r="BU69" s="4">
        <v>7215</v>
      </c>
      <c r="BV69" s="4">
        <v>3070.5</v>
      </c>
      <c r="BW69" s="7">
        <v>1146</v>
      </c>
      <c r="BX69" s="8"/>
      <c r="CB69" s="8"/>
      <c r="CC69" s="8"/>
      <c r="CD69" s="3">
        <v>358.25</v>
      </c>
      <c r="CE69" s="3">
        <v>120</v>
      </c>
      <c r="CF69" s="4">
        <v>926</v>
      </c>
      <c r="CG69" s="4">
        <v>483.75</v>
      </c>
      <c r="CH69" s="7">
        <v>42.5</v>
      </c>
      <c r="CI69" s="8"/>
    </row>
    <row r="70" spans="2:87" s="1" customFormat="1">
      <c r="B70" s="1" t="s">
        <v>4</v>
      </c>
      <c r="C70" s="8"/>
      <c r="D70" s="8"/>
      <c r="E70" s="3">
        <v>7</v>
      </c>
      <c r="F70" s="3">
        <v>33.75</v>
      </c>
      <c r="G70" s="4">
        <v>63.5</v>
      </c>
      <c r="H70" s="4">
        <v>58</v>
      </c>
      <c r="I70" s="7">
        <v>16</v>
      </c>
      <c r="J70" s="7">
        <v>-2.5</v>
      </c>
      <c r="K70"/>
      <c r="M70" s="1" t="s">
        <v>4</v>
      </c>
      <c r="N70" s="8"/>
      <c r="O70" s="8"/>
      <c r="P70" s="3">
        <v>23.25</v>
      </c>
      <c r="Q70" s="3">
        <v>36.25</v>
      </c>
      <c r="R70" s="4">
        <v>59.5</v>
      </c>
      <c r="S70" s="4">
        <v>64</v>
      </c>
      <c r="T70" s="7">
        <v>23.5</v>
      </c>
      <c r="U70" s="7">
        <v>0</v>
      </c>
      <c r="X70" s="1" t="s">
        <v>4</v>
      </c>
      <c r="Y70" s="8"/>
      <c r="Z70" s="8"/>
      <c r="AA70" s="3">
        <v>49.5</v>
      </c>
      <c r="AB70" s="3">
        <v>52.25</v>
      </c>
      <c r="AC70" s="4">
        <v>48.5</v>
      </c>
      <c r="AD70" s="4">
        <v>47</v>
      </c>
      <c r="AE70" s="7">
        <v>-39.25</v>
      </c>
      <c r="AF70" s="7">
        <v>-7.75</v>
      </c>
      <c r="AI70" s="1" t="s">
        <v>4</v>
      </c>
      <c r="AJ70" s="8"/>
      <c r="AK70" s="8"/>
      <c r="AL70" s="3">
        <v>10.5</v>
      </c>
      <c r="AM70" s="3">
        <v>28</v>
      </c>
      <c r="AN70" s="4">
        <v>19</v>
      </c>
      <c r="AO70" s="4">
        <v>18.75</v>
      </c>
      <c r="AP70" s="7">
        <v>6.5</v>
      </c>
      <c r="AQ70" s="7">
        <v>-5</v>
      </c>
      <c r="AT70" s="1" t="s">
        <v>4</v>
      </c>
      <c r="AU70" s="8"/>
      <c r="AV70" s="8"/>
      <c r="AW70" s="3">
        <v>33.5</v>
      </c>
      <c r="AX70" s="3">
        <v>52</v>
      </c>
      <c r="AY70" s="4">
        <v>72.75</v>
      </c>
      <c r="AZ70" s="4">
        <v>80.75</v>
      </c>
      <c r="BA70" s="7">
        <v>38.75</v>
      </c>
      <c r="BB70" s="7">
        <v>64</v>
      </c>
      <c r="BE70" s="1" t="s">
        <v>4</v>
      </c>
      <c r="BF70" s="8"/>
      <c r="BG70" s="8"/>
      <c r="BH70" s="3">
        <v>26881.5</v>
      </c>
      <c r="BI70" s="3">
        <v>18756</v>
      </c>
      <c r="BJ70" s="4">
        <v>25027</v>
      </c>
      <c r="BK70" s="4">
        <v>14834.25</v>
      </c>
      <c r="BL70" s="7">
        <v>4440</v>
      </c>
      <c r="BM70" s="7">
        <v>1009</v>
      </c>
      <c r="BP70" s="1" t="s">
        <v>4</v>
      </c>
      <c r="BQ70" s="8"/>
      <c r="BR70" s="8"/>
      <c r="BS70" s="3">
        <v>2138.75</v>
      </c>
      <c r="BT70" s="3">
        <v>2327.75</v>
      </c>
      <c r="BU70" s="4">
        <v>1913</v>
      </c>
      <c r="BV70" s="4">
        <v>1878</v>
      </c>
      <c r="BW70" s="7">
        <v>512</v>
      </c>
      <c r="BX70" s="7">
        <v>202.5</v>
      </c>
      <c r="CA70" s="1" t="s">
        <v>4</v>
      </c>
      <c r="CB70" s="8"/>
      <c r="CC70" s="8"/>
      <c r="CD70" s="3">
        <v>397.25</v>
      </c>
      <c r="CE70" s="3">
        <v>86.5</v>
      </c>
      <c r="CF70" s="4">
        <v>100.75</v>
      </c>
      <c r="CG70" s="4">
        <v>93.25</v>
      </c>
      <c r="CH70" s="7">
        <v>11</v>
      </c>
      <c r="CI70" s="7">
        <v>-3</v>
      </c>
    </row>
    <row r="71" spans="2:87" s="1" customFormat="1">
      <c r="C71" s="8"/>
      <c r="D71" s="8"/>
      <c r="E71" s="3">
        <v>29.75</v>
      </c>
      <c r="F71" s="3">
        <v>13.75</v>
      </c>
      <c r="G71" s="4">
        <v>54.5</v>
      </c>
      <c r="H71" s="4">
        <v>33</v>
      </c>
      <c r="I71" s="7">
        <v>21</v>
      </c>
      <c r="J71" s="7">
        <v>-6</v>
      </c>
      <c r="K71"/>
      <c r="N71" s="8"/>
      <c r="O71" s="8"/>
      <c r="P71" s="3">
        <v>34.5</v>
      </c>
      <c r="Q71" s="3">
        <v>18.5</v>
      </c>
      <c r="R71" s="4">
        <v>46.5</v>
      </c>
      <c r="S71" s="4">
        <v>67.5</v>
      </c>
      <c r="T71" s="7">
        <v>38.25</v>
      </c>
      <c r="U71" s="7">
        <v>-7.25</v>
      </c>
      <c r="Y71" s="8"/>
      <c r="Z71" s="8"/>
      <c r="AA71" s="3">
        <v>46.5</v>
      </c>
      <c r="AB71" s="3">
        <v>9.5</v>
      </c>
      <c r="AC71" s="4">
        <v>37.75</v>
      </c>
      <c r="AD71" s="4">
        <v>35.5</v>
      </c>
      <c r="AE71" s="7">
        <v>-23.5</v>
      </c>
      <c r="AF71" s="7">
        <v>185.5</v>
      </c>
      <c r="AJ71" s="8"/>
      <c r="AK71" s="8"/>
      <c r="AL71" s="3">
        <v>16.5</v>
      </c>
      <c r="AM71" s="3">
        <v>6.75</v>
      </c>
      <c r="AN71" s="4">
        <v>13.75</v>
      </c>
      <c r="AO71" s="4">
        <v>30</v>
      </c>
      <c r="AP71" s="7">
        <v>2.5</v>
      </c>
      <c r="AQ71" s="7">
        <v>-4</v>
      </c>
      <c r="AU71" s="8"/>
      <c r="AV71" s="8"/>
      <c r="AW71" s="3">
        <v>56.75</v>
      </c>
      <c r="AX71" s="3">
        <v>25</v>
      </c>
      <c r="AY71" s="4">
        <v>71.5</v>
      </c>
      <c r="AZ71" s="4">
        <v>115.75</v>
      </c>
      <c r="BA71" s="7">
        <v>65.75</v>
      </c>
      <c r="BB71" s="7">
        <v>42.25</v>
      </c>
      <c r="BF71" s="8"/>
      <c r="BG71" s="8"/>
      <c r="BH71" s="3">
        <v>28656.25</v>
      </c>
      <c r="BI71" s="3">
        <v>16648</v>
      </c>
      <c r="BJ71" s="4">
        <v>23794</v>
      </c>
      <c r="BK71" s="4">
        <v>11103</v>
      </c>
      <c r="BL71" s="7">
        <v>6403</v>
      </c>
      <c r="BM71" s="7">
        <v>782</v>
      </c>
      <c r="BQ71" s="8"/>
      <c r="BR71" s="8"/>
      <c r="BS71" s="3">
        <v>2968</v>
      </c>
      <c r="BT71" s="3">
        <v>1667.25</v>
      </c>
      <c r="BU71" s="4">
        <v>1620</v>
      </c>
      <c r="BV71" s="4">
        <v>2110</v>
      </c>
      <c r="BW71" s="7">
        <v>740.5</v>
      </c>
      <c r="BX71" s="7">
        <v>196</v>
      </c>
      <c r="CB71" s="8"/>
      <c r="CC71" s="8"/>
      <c r="CD71" s="3">
        <v>339</v>
      </c>
      <c r="CE71" s="3">
        <v>58.75</v>
      </c>
      <c r="CF71" s="4">
        <v>99</v>
      </c>
      <c r="CG71" s="4">
        <v>98.25</v>
      </c>
      <c r="CH71" s="7">
        <v>41.25</v>
      </c>
      <c r="CI71" s="7">
        <v>7.25</v>
      </c>
    </row>
    <row r="72" spans="2:87" s="1" customFormat="1">
      <c r="C72" s="8"/>
      <c r="D72" s="8"/>
      <c r="E72" s="3">
        <v>22</v>
      </c>
      <c r="F72" s="3">
        <v>12.25</v>
      </c>
      <c r="G72" s="4">
        <v>99.25</v>
      </c>
      <c r="H72" s="4">
        <v>182.75</v>
      </c>
      <c r="I72" s="7">
        <v>35.5</v>
      </c>
      <c r="J72" s="7">
        <v>-5</v>
      </c>
      <c r="K72"/>
      <c r="N72" s="8"/>
      <c r="O72" s="8"/>
      <c r="P72" s="3">
        <v>22.5</v>
      </c>
      <c r="Q72" s="3">
        <v>8.25</v>
      </c>
      <c r="R72" s="4">
        <v>54</v>
      </c>
      <c r="S72" s="4">
        <v>57</v>
      </c>
      <c r="T72" s="7">
        <v>42</v>
      </c>
      <c r="U72" s="7">
        <v>-16</v>
      </c>
      <c r="Y72" s="8"/>
      <c r="Z72" s="8"/>
      <c r="AA72" s="3">
        <v>40</v>
      </c>
      <c r="AB72" s="3">
        <v>-2.75</v>
      </c>
      <c r="AC72" s="4">
        <v>75.5</v>
      </c>
      <c r="AD72" s="4">
        <v>36.25</v>
      </c>
      <c r="AE72" s="7">
        <v>-25.75</v>
      </c>
      <c r="AF72" s="7">
        <v>40.25</v>
      </c>
      <c r="AJ72" s="8"/>
      <c r="AK72" s="8"/>
      <c r="AL72" s="3">
        <v>14.5</v>
      </c>
      <c r="AM72" s="3">
        <v>0.5</v>
      </c>
      <c r="AN72" s="4">
        <v>20</v>
      </c>
      <c r="AO72" s="4">
        <v>29</v>
      </c>
      <c r="AP72" s="7">
        <v>6.75</v>
      </c>
      <c r="AQ72" s="7">
        <v>-6.5</v>
      </c>
      <c r="AU72" s="8"/>
      <c r="AV72" s="8"/>
      <c r="AW72" s="3">
        <v>44</v>
      </c>
      <c r="AX72" s="3">
        <v>17</v>
      </c>
      <c r="AY72" s="4">
        <v>167</v>
      </c>
      <c r="AZ72" s="4">
        <v>87.5</v>
      </c>
      <c r="BA72" s="7">
        <v>67.25</v>
      </c>
      <c r="BB72" s="7">
        <v>44</v>
      </c>
      <c r="BF72" s="8"/>
      <c r="BG72" s="8"/>
      <c r="BH72" s="3">
        <v>25101</v>
      </c>
      <c r="BI72" s="3">
        <v>15553.75</v>
      </c>
      <c r="BJ72" s="4">
        <v>21471.25</v>
      </c>
      <c r="BK72" s="4">
        <v>14519</v>
      </c>
      <c r="BL72" s="7">
        <v>5217.5</v>
      </c>
      <c r="BM72" s="7">
        <v>595</v>
      </c>
      <c r="BQ72" s="8"/>
      <c r="BR72" s="8"/>
      <c r="BS72" s="3">
        <v>1644</v>
      </c>
      <c r="BT72" s="3">
        <v>1639.25</v>
      </c>
      <c r="BU72" s="4">
        <v>2982.5</v>
      </c>
      <c r="BV72" s="4">
        <v>2373</v>
      </c>
      <c r="BW72" s="7">
        <v>416</v>
      </c>
      <c r="BX72" s="7">
        <v>185.5</v>
      </c>
      <c r="CB72" s="8"/>
      <c r="CC72" s="8"/>
      <c r="CD72" s="3">
        <v>179.75</v>
      </c>
      <c r="CE72" s="3">
        <v>66.25</v>
      </c>
      <c r="CF72" s="4">
        <v>78.75</v>
      </c>
      <c r="CG72" s="4">
        <v>104.5</v>
      </c>
      <c r="CH72" s="7">
        <v>16</v>
      </c>
      <c r="CI72" s="7">
        <v>9.5</v>
      </c>
    </row>
    <row r="73" spans="2:87" s="1" customFormat="1">
      <c r="B73" s="1" t="s">
        <v>5</v>
      </c>
      <c r="C73" s="8"/>
      <c r="D73" s="8"/>
      <c r="E73" s="3">
        <v>27.5</v>
      </c>
      <c r="F73" s="3">
        <v>89.25</v>
      </c>
      <c r="G73" s="4">
        <v>571.25</v>
      </c>
      <c r="H73" s="4">
        <v>1259.25</v>
      </c>
      <c r="I73" s="7">
        <v>1620.75</v>
      </c>
      <c r="J73" s="7">
        <v>1.75</v>
      </c>
      <c r="K73"/>
      <c r="M73" s="1" t="s">
        <v>5</v>
      </c>
      <c r="N73" s="8"/>
      <c r="O73" s="8"/>
      <c r="P73" s="3">
        <v>32.5</v>
      </c>
      <c r="Q73" s="3">
        <v>19.75</v>
      </c>
      <c r="R73" s="4">
        <v>79.75</v>
      </c>
      <c r="S73" s="4">
        <v>70.75</v>
      </c>
      <c r="T73" s="7">
        <v>58.25</v>
      </c>
      <c r="U73" s="7">
        <v>9.75</v>
      </c>
      <c r="X73" s="1" t="s">
        <v>5</v>
      </c>
      <c r="Y73" s="8"/>
      <c r="Z73" s="8"/>
      <c r="AA73" s="3">
        <v>31.25</v>
      </c>
      <c r="AB73" s="3">
        <v>18.75</v>
      </c>
      <c r="AC73" s="4">
        <v>100</v>
      </c>
      <c r="AD73" s="4">
        <v>62.75</v>
      </c>
      <c r="AE73" s="7">
        <v>-11</v>
      </c>
      <c r="AF73" s="7">
        <v>-25</v>
      </c>
      <c r="AI73" s="1" t="s">
        <v>5</v>
      </c>
      <c r="AJ73" s="8"/>
      <c r="AK73" s="8"/>
      <c r="AL73" s="3">
        <v>8.5</v>
      </c>
      <c r="AM73" s="3">
        <v>16.75</v>
      </c>
      <c r="AN73" s="4">
        <v>17</v>
      </c>
      <c r="AO73" s="4">
        <v>25</v>
      </c>
      <c r="AP73" s="7">
        <v>10</v>
      </c>
      <c r="AQ73" s="7">
        <v>4.25</v>
      </c>
      <c r="AT73" s="1" t="s">
        <v>5</v>
      </c>
      <c r="AU73" s="8"/>
      <c r="AV73" s="8"/>
      <c r="AW73" s="3">
        <v>40.75</v>
      </c>
      <c r="AX73" s="3">
        <v>39</v>
      </c>
      <c r="AY73" s="4">
        <v>112.5</v>
      </c>
      <c r="AZ73" s="4">
        <v>93</v>
      </c>
      <c r="BA73" s="7">
        <v>58.5</v>
      </c>
      <c r="BB73" s="7">
        <v>78.75</v>
      </c>
      <c r="BE73" s="1" t="s">
        <v>5</v>
      </c>
      <c r="BF73" s="8"/>
      <c r="BG73" s="8"/>
      <c r="BH73" s="3">
        <v>23233.75</v>
      </c>
      <c r="BI73" s="3">
        <v>14486</v>
      </c>
      <c r="BJ73" s="4">
        <v>29043.25</v>
      </c>
      <c r="BK73" s="4">
        <v>26836.25</v>
      </c>
      <c r="BL73" s="7">
        <v>27583.5</v>
      </c>
      <c r="BM73" s="7">
        <v>925</v>
      </c>
      <c r="BP73" s="1" t="s">
        <v>5</v>
      </c>
      <c r="BQ73" s="8"/>
      <c r="BR73" s="8"/>
      <c r="BS73" s="3">
        <v>4515.5</v>
      </c>
      <c r="BT73" s="3">
        <v>1843</v>
      </c>
      <c r="BU73" s="4">
        <v>9588</v>
      </c>
      <c r="BV73" s="4">
        <v>3722</v>
      </c>
      <c r="BW73" s="7">
        <v>1561</v>
      </c>
      <c r="BX73" s="7">
        <v>175.25</v>
      </c>
      <c r="CA73" s="1" t="s">
        <v>5</v>
      </c>
      <c r="CB73" s="8"/>
      <c r="CC73" s="8"/>
      <c r="CD73" s="3">
        <v>598.25</v>
      </c>
      <c r="CE73" s="3">
        <v>94.75</v>
      </c>
      <c r="CF73" s="4">
        <v>3783</v>
      </c>
      <c r="CG73" s="4">
        <v>1006.5</v>
      </c>
      <c r="CH73" s="7">
        <v>727.5</v>
      </c>
      <c r="CI73" s="7">
        <v>3.75</v>
      </c>
    </row>
    <row r="74" spans="2:87" s="1" customFormat="1">
      <c r="C74" s="8"/>
      <c r="D74" s="8"/>
      <c r="E74" s="3">
        <v>37.25</v>
      </c>
      <c r="F74" s="3">
        <v>21.5</v>
      </c>
      <c r="G74" s="4">
        <v>1140.25</v>
      </c>
      <c r="H74" s="4">
        <v>1503</v>
      </c>
      <c r="I74" s="7">
        <v>337.75</v>
      </c>
      <c r="J74" s="7">
        <v>-8</v>
      </c>
      <c r="K74"/>
      <c r="N74" s="8"/>
      <c r="O74" s="8"/>
      <c r="P74" s="3">
        <v>52</v>
      </c>
      <c r="Q74" s="3">
        <v>13.5</v>
      </c>
      <c r="R74" s="4">
        <v>94.5</v>
      </c>
      <c r="S74" s="4">
        <v>77.25</v>
      </c>
      <c r="T74" s="7">
        <v>51</v>
      </c>
      <c r="U74" s="7">
        <v>0.25</v>
      </c>
      <c r="Y74" s="8"/>
      <c r="Z74" s="8"/>
      <c r="AA74" s="3">
        <v>74.75</v>
      </c>
      <c r="AB74" s="3">
        <v>40.25</v>
      </c>
      <c r="AC74" s="4">
        <v>93.75</v>
      </c>
      <c r="AD74" s="4">
        <v>61.75</v>
      </c>
      <c r="AE74" s="7">
        <v>-15.75</v>
      </c>
      <c r="AF74" s="7">
        <v>-3.25</v>
      </c>
      <c r="AJ74" s="8"/>
      <c r="AK74" s="8"/>
      <c r="AL74" s="3">
        <v>11.75</v>
      </c>
      <c r="AM74" s="3">
        <v>12.25</v>
      </c>
      <c r="AN74" s="4">
        <v>19.5</v>
      </c>
      <c r="AO74" s="4">
        <v>8</v>
      </c>
      <c r="AP74" s="7">
        <v>5.25</v>
      </c>
      <c r="AQ74" s="7">
        <v>-0.5</v>
      </c>
      <c r="AU74" s="8"/>
      <c r="AV74" s="8"/>
      <c r="AW74" s="3">
        <v>48.25</v>
      </c>
      <c r="AX74" s="3">
        <v>42.5</v>
      </c>
      <c r="AY74" s="4">
        <v>107</v>
      </c>
      <c r="AZ74" s="4">
        <v>75.5</v>
      </c>
      <c r="BA74" s="7">
        <v>56.5</v>
      </c>
      <c r="BB74" s="7">
        <v>61.75</v>
      </c>
      <c r="BF74" s="8"/>
      <c r="BG74" s="8"/>
      <c r="BH74" s="3">
        <v>26466.5</v>
      </c>
      <c r="BI74" s="3">
        <v>11698.5</v>
      </c>
      <c r="BJ74" s="4">
        <v>29775</v>
      </c>
      <c r="BK74" s="4">
        <v>28651.5</v>
      </c>
      <c r="BL74" s="7">
        <v>26206.25</v>
      </c>
      <c r="BM74" s="7">
        <v>1663</v>
      </c>
      <c r="BQ74" s="8"/>
      <c r="BR74" s="8"/>
      <c r="BS74" s="3">
        <v>9061</v>
      </c>
      <c r="BT74" s="3">
        <v>1806.75</v>
      </c>
      <c r="BU74" s="4">
        <v>8491.25</v>
      </c>
      <c r="BV74" s="4">
        <v>2885.5</v>
      </c>
      <c r="BW74" s="7">
        <v>1040</v>
      </c>
      <c r="BX74" s="7">
        <v>338.25</v>
      </c>
      <c r="CB74" s="8"/>
      <c r="CC74" s="8"/>
      <c r="CD74" s="3">
        <v>3387.75</v>
      </c>
      <c r="CE74" s="3">
        <v>54.75</v>
      </c>
      <c r="CF74" s="4">
        <v>6021.25</v>
      </c>
      <c r="CG74" s="4">
        <v>1856.5</v>
      </c>
      <c r="CH74" s="7">
        <v>128</v>
      </c>
      <c r="CI74" s="7">
        <v>7.5</v>
      </c>
    </row>
    <row r="75" spans="2:87" s="1" customFormat="1">
      <c r="C75" s="8"/>
      <c r="D75" s="8"/>
      <c r="E75" s="3">
        <v>29.5</v>
      </c>
      <c r="F75" s="3">
        <v>27.75</v>
      </c>
      <c r="G75" s="4">
        <v>563.25</v>
      </c>
      <c r="H75" s="4">
        <v>854.75</v>
      </c>
      <c r="I75" s="7">
        <v>54</v>
      </c>
      <c r="J75" s="7">
        <v>-6.5</v>
      </c>
      <c r="K75"/>
      <c r="N75" s="8"/>
      <c r="O75" s="8"/>
      <c r="P75" s="3">
        <v>48.75</v>
      </c>
      <c r="Q75" s="3">
        <v>20.75</v>
      </c>
      <c r="R75" s="4">
        <v>74.5</v>
      </c>
      <c r="S75" s="4">
        <v>62.5</v>
      </c>
      <c r="T75" s="7">
        <v>41.75</v>
      </c>
      <c r="U75" s="7">
        <v>-10.25</v>
      </c>
      <c r="Y75" s="8"/>
      <c r="Z75" s="8"/>
      <c r="AA75" s="3">
        <v>35.75</v>
      </c>
      <c r="AB75" s="3">
        <v>18.75</v>
      </c>
      <c r="AC75" s="4">
        <v>127.75</v>
      </c>
      <c r="AD75" s="4">
        <v>57.25</v>
      </c>
      <c r="AE75" s="7">
        <v>-12.75</v>
      </c>
      <c r="AF75" s="7">
        <v>-19.25</v>
      </c>
      <c r="AJ75" s="8"/>
      <c r="AK75" s="8"/>
      <c r="AL75" s="3">
        <v>10</v>
      </c>
      <c r="AM75" s="3">
        <v>8.25</v>
      </c>
      <c r="AN75" s="4">
        <v>14.75</v>
      </c>
      <c r="AO75" s="4">
        <v>27.5</v>
      </c>
      <c r="AP75" s="7">
        <v>12</v>
      </c>
      <c r="AQ75" s="7">
        <v>-8</v>
      </c>
      <c r="AU75" s="8"/>
      <c r="AV75" s="8"/>
      <c r="AW75" s="3">
        <v>52.75</v>
      </c>
      <c r="AX75" s="3">
        <v>41.5</v>
      </c>
      <c r="AY75" s="4">
        <v>142.5</v>
      </c>
      <c r="AZ75" s="4">
        <v>92</v>
      </c>
      <c r="BA75" s="7">
        <v>59.25</v>
      </c>
      <c r="BB75" s="7">
        <v>53</v>
      </c>
      <c r="BF75" s="8"/>
      <c r="BG75" s="8"/>
      <c r="BH75" s="3">
        <v>28057</v>
      </c>
      <c r="BI75" s="3">
        <v>16972</v>
      </c>
      <c r="BJ75" s="4">
        <v>29596.75</v>
      </c>
      <c r="BK75" s="4">
        <v>28622.5</v>
      </c>
      <c r="BL75" s="7">
        <v>20899</v>
      </c>
      <c r="BM75" s="7">
        <v>1063.25</v>
      </c>
      <c r="BQ75" s="8"/>
      <c r="BR75" s="8"/>
      <c r="BS75" s="3">
        <v>7656</v>
      </c>
      <c r="BT75" s="3">
        <v>1813</v>
      </c>
      <c r="BU75" s="4">
        <v>8375</v>
      </c>
      <c r="BV75" s="4">
        <v>4399.5</v>
      </c>
      <c r="BW75" s="7">
        <v>818</v>
      </c>
      <c r="BX75" s="7">
        <v>229.75</v>
      </c>
      <c r="CB75" s="8"/>
      <c r="CC75" s="8"/>
      <c r="CD75" s="3">
        <v>2492.75</v>
      </c>
      <c r="CE75" s="3">
        <v>114.25</v>
      </c>
      <c r="CF75" s="4">
        <v>4773</v>
      </c>
      <c r="CG75" s="4">
        <v>1708</v>
      </c>
      <c r="CH75" s="7">
        <v>62.5</v>
      </c>
      <c r="CI75" s="7">
        <v>7</v>
      </c>
    </row>
    <row r="76" spans="2:87" s="1" customFormat="1">
      <c r="B76" s="1" t="s">
        <v>6</v>
      </c>
      <c r="C76" s="8"/>
      <c r="D76" s="8"/>
      <c r="E76" s="3">
        <v>8.75</v>
      </c>
      <c r="F76" s="3">
        <v>19.25</v>
      </c>
      <c r="G76" s="4">
        <v>692.5</v>
      </c>
      <c r="H76" s="4">
        <v>3299.25</v>
      </c>
      <c r="I76" s="7">
        <v>1671.75</v>
      </c>
      <c r="J76" s="7">
        <v>35.25</v>
      </c>
      <c r="K76"/>
      <c r="M76" s="1" t="s">
        <v>6</v>
      </c>
      <c r="N76" s="8"/>
      <c r="O76" s="8"/>
      <c r="P76" s="3">
        <v>39.75</v>
      </c>
      <c r="Q76" s="3">
        <v>5.75</v>
      </c>
      <c r="R76" s="4">
        <v>69.5</v>
      </c>
      <c r="S76" s="4">
        <v>60</v>
      </c>
      <c r="T76" s="7">
        <v>53.25</v>
      </c>
      <c r="U76" s="7">
        <v>17.75</v>
      </c>
      <c r="X76" s="1" t="s">
        <v>6</v>
      </c>
      <c r="Y76" s="8"/>
      <c r="Z76" s="8"/>
      <c r="AA76" s="3">
        <v>15</v>
      </c>
      <c r="AB76" s="3">
        <v>-13.5</v>
      </c>
      <c r="AC76" s="4">
        <v>90.75</v>
      </c>
      <c r="AD76" s="4">
        <v>37.75</v>
      </c>
      <c r="AE76" s="7">
        <v>-13.25</v>
      </c>
      <c r="AF76" s="7">
        <v>-25.25</v>
      </c>
      <c r="AI76" s="1" t="s">
        <v>6</v>
      </c>
      <c r="AJ76" s="8"/>
      <c r="AK76" s="8"/>
      <c r="AL76" s="3">
        <v>11</v>
      </c>
      <c r="AM76" s="3">
        <v>-8.5</v>
      </c>
      <c r="AN76" s="4">
        <v>37</v>
      </c>
      <c r="AO76" s="4">
        <v>16.5</v>
      </c>
      <c r="AP76" s="7">
        <v>4.25</v>
      </c>
      <c r="AQ76" s="7">
        <v>15.5</v>
      </c>
      <c r="AT76" s="1" t="s">
        <v>6</v>
      </c>
      <c r="AU76" s="8"/>
      <c r="AV76" s="8"/>
      <c r="AW76" s="3">
        <v>37.75</v>
      </c>
      <c r="AX76" s="3">
        <v>11</v>
      </c>
      <c r="AY76" s="4">
        <v>235</v>
      </c>
      <c r="AZ76" s="4">
        <v>54.5</v>
      </c>
      <c r="BA76" s="7">
        <v>56.5</v>
      </c>
      <c r="BB76" s="7">
        <v>55.25</v>
      </c>
      <c r="BE76" s="1" t="s">
        <v>6</v>
      </c>
      <c r="BF76" s="8"/>
      <c r="BG76" s="8"/>
      <c r="BH76" s="3">
        <v>27543.75</v>
      </c>
      <c r="BI76" s="3">
        <v>14184.5</v>
      </c>
      <c r="BJ76" s="4">
        <v>29383.5</v>
      </c>
      <c r="BK76" s="4">
        <v>30426.25</v>
      </c>
      <c r="BL76" s="7">
        <v>26171.5</v>
      </c>
      <c r="BM76" s="7">
        <v>2977</v>
      </c>
      <c r="BP76" s="1" t="s">
        <v>6</v>
      </c>
      <c r="BQ76" s="8"/>
      <c r="BR76" s="8"/>
      <c r="BS76" s="3">
        <v>2252</v>
      </c>
      <c r="BT76" s="3">
        <v>1406.5</v>
      </c>
      <c r="BU76" s="4">
        <v>6524.5</v>
      </c>
      <c r="BV76" s="4">
        <v>4475</v>
      </c>
      <c r="BW76" s="7">
        <v>1557</v>
      </c>
      <c r="BX76" s="7">
        <v>386</v>
      </c>
      <c r="CA76" s="1" t="s">
        <v>6</v>
      </c>
      <c r="CB76" s="8"/>
      <c r="CC76" s="8"/>
      <c r="CD76" s="3">
        <v>201</v>
      </c>
      <c r="CE76" s="3">
        <v>229.25</v>
      </c>
      <c r="CF76" s="4">
        <v>2096.5</v>
      </c>
      <c r="CG76" s="4">
        <v>2464.5</v>
      </c>
      <c r="CH76" s="7">
        <v>558.25</v>
      </c>
      <c r="CI76" s="7">
        <v>18.5</v>
      </c>
    </row>
    <row r="77" spans="2:87" s="1" customFormat="1">
      <c r="C77" s="8"/>
      <c r="D77" s="8"/>
      <c r="E77" s="3">
        <v>14.5</v>
      </c>
      <c r="F77" s="3">
        <v>45.25</v>
      </c>
      <c r="G77" s="4">
        <v>314.25</v>
      </c>
      <c r="H77" s="4">
        <v>4061.5</v>
      </c>
      <c r="I77" s="7">
        <v>750.5</v>
      </c>
      <c r="J77" s="7">
        <v>33.75</v>
      </c>
      <c r="K77"/>
      <c r="N77" s="8"/>
      <c r="O77" s="8"/>
      <c r="P77" s="3">
        <v>19.25</v>
      </c>
      <c r="Q77" s="3">
        <v>29</v>
      </c>
      <c r="R77" s="4">
        <v>67</v>
      </c>
      <c r="S77" s="4">
        <v>79</v>
      </c>
      <c r="T77" s="7">
        <v>34.25</v>
      </c>
      <c r="U77" s="7">
        <v>6.75</v>
      </c>
      <c r="Y77" s="8"/>
      <c r="Z77" s="8"/>
      <c r="AA77" s="3">
        <v>11.75</v>
      </c>
      <c r="AB77" s="3">
        <v>27.75</v>
      </c>
      <c r="AC77" s="4">
        <v>76.5</v>
      </c>
      <c r="AD77" s="4">
        <v>45.5</v>
      </c>
      <c r="AE77" s="7">
        <v>-41.25</v>
      </c>
      <c r="AF77" s="7">
        <v>-14.75</v>
      </c>
      <c r="AJ77" s="8"/>
      <c r="AK77" s="8"/>
      <c r="AL77" s="3">
        <v>10.5</v>
      </c>
      <c r="AM77" s="3">
        <v>14</v>
      </c>
      <c r="AN77" s="4">
        <v>21.75</v>
      </c>
      <c r="AO77" s="4">
        <v>29</v>
      </c>
      <c r="AP77" s="7">
        <v>3.25</v>
      </c>
      <c r="AQ77" s="7">
        <v>5</v>
      </c>
      <c r="AU77" s="8"/>
      <c r="AV77" s="8"/>
      <c r="AW77" s="3">
        <v>36.25</v>
      </c>
      <c r="AX77" s="3">
        <v>44</v>
      </c>
      <c r="AY77" s="4">
        <v>135</v>
      </c>
      <c r="AZ77" s="4">
        <v>106.75</v>
      </c>
      <c r="BA77" s="7">
        <v>55.75</v>
      </c>
      <c r="BB77" s="7">
        <v>54.5</v>
      </c>
      <c r="BF77" s="8"/>
      <c r="BG77" s="8"/>
      <c r="BH77" s="3">
        <v>25100.75</v>
      </c>
      <c r="BI77" s="3">
        <v>28927.25</v>
      </c>
      <c r="BJ77" s="4">
        <v>28784</v>
      </c>
      <c r="BK77" s="4">
        <v>28351.5</v>
      </c>
      <c r="BL77" s="7">
        <v>22944.75</v>
      </c>
      <c r="BM77" s="7">
        <v>2096</v>
      </c>
      <c r="BQ77" s="8"/>
      <c r="BR77" s="8"/>
      <c r="BS77" s="3">
        <v>2906.75</v>
      </c>
      <c r="BT77" s="3">
        <v>2852</v>
      </c>
      <c r="BU77" s="4">
        <v>6661.25</v>
      </c>
      <c r="BV77" s="4">
        <v>3547</v>
      </c>
      <c r="BW77" s="7">
        <v>950.5</v>
      </c>
      <c r="BX77" s="7">
        <v>201.75</v>
      </c>
      <c r="CB77" s="8"/>
      <c r="CC77" s="8"/>
      <c r="CD77" s="3">
        <v>136.5</v>
      </c>
      <c r="CE77" s="3">
        <v>246.5</v>
      </c>
      <c r="CF77" s="4">
        <v>1183.5</v>
      </c>
      <c r="CG77" s="4">
        <v>1934</v>
      </c>
      <c r="CH77" s="7">
        <v>533</v>
      </c>
      <c r="CI77" s="7">
        <v>6</v>
      </c>
    </row>
    <row r="78" spans="2:87" s="1" customFormat="1">
      <c r="C78" s="8"/>
      <c r="D78" s="8"/>
      <c r="E78" s="3">
        <v>21.25</v>
      </c>
      <c r="F78" s="3">
        <v>47.75</v>
      </c>
      <c r="G78" s="4">
        <v>145.75</v>
      </c>
      <c r="H78" s="4">
        <v>6239.75</v>
      </c>
      <c r="I78" s="7">
        <v>6463.5</v>
      </c>
      <c r="J78" s="8"/>
      <c r="K78"/>
      <c r="N78" s="8"/>
      <c r="O78" s="8"/>
      <c r="P78" s="3">
        <v>24.25</v>
      </c>
      <c r="Q78" s="3">
        <v>36.5</v>
      </c>
      <c r="R78" s="4">
        <v>62.25</v>
      </c>
      <c r="S78" s="4">
        <v>147</v>
      </c>
      <c r="T78" s="7">
        <v>75.25</v>
      </c>
      <c r="U78" s="8"/>
      <c r="Y78" s="8"/>
      <c r="Z78" s="8"/>
      <c r="AA78" s="3">
        <v>20.75</v>
      </c>
      <c r="AB78" s="3">
        <v>25.25</v>
      </c>
      <c r="AC78" s="4">
        <v>36.5</v>
      </c>
      <c r="AD78" s="4">
        <v>149.25</v>
      </c>
      <c r="AE78" s="7">
        <v>-15.75</v>
      </c>
      <c r="AF78" s="8"/>
      <c r="AJ78" s="8"/>
      <c r="AK78" s="8"/>
      <c r="AL78" s="3">
        <v>10</v>
      </c>
      <c r="AM78" s="3">
        <v>20.5</v>
      </c>
      <c r="AN78" s="4">
        <v>27.5</v>
      </c>
      <c r="AO78" s="4">
        <v>42</v>
      </c>
      <c r="AP78" s="7">
        <v>0</v>
      </c>
      <c r="AQ78" s="8"/>
      <c r="AU78" s="8"/>
      <c r="AV78" s="8"/>
      <c r="AW78" s="3">
        <v>37.25</v>
      </c>
      <c r="AX78" s="3">
        <v>38.75</v>
      </c>
      <c r="AY78" s="4">
        <v>106.25</v>
      </c>
      <c r="AZ78" s="4">
        <v>133.5</v>
      </c>
      <c r="BA78" s="7">
        <v>41.75</v>
      </c>
      <c r="BB78" s="8"/>
      <c r="BF78" s="8"/>
      <c r="BG78" s="8"/>
      <c r="BH78" s="3">
        <v>27826.25</v>
      </c>
      <c r="BI78" s="3">
        <v>28172</v>
      </c>
      <c r="BJ78" s="4">
        <v>28686.25</v>
      </c>
      <c r="BK78" s="4">
        <v>26911.25</v>
      </c>
      <c r="BL78" s="7">
        <v>24004.75</v>
      </c>
      <c r="BM78" s="8"/>
      <c r="BQ78" s="8"/>
      <c r="BR78" s="8"/>
      <c r="BS78" s="3">
        <v>3123</v>
      </c>
      <c r="BT78" s="3">
        <v>2908.5</v>
      </c>
      <c r="BU78" s="4">
        <v>4355.5</v>
      </c>
      <c r="BV78" s="4">
        <v>9632.5</v>
      </c>
      <c r="BW78" s="7">
        <v>1586</v>
      </c>
      <c r="BX78" s="8"/>
      <c r="CB78" s="8"/>
      <c r="CC78" s="8"/>
      <c r="CD78" s="3">
        <v>361.25</v>
      </c>
      <c r="CE78" s="3">
        <v>221.75</v>
      </c>
      <c r="CF78" s="4">
        <v>611.5</v>
      </c>
      <c r="CG78" s="4">
        <v>3608.5</v>
      </c>
      <c r="CH78" s="7">
        <v>1192.5</v>
      </c>
      <c r="CI78" s="8"/>
    </row>
    <row r="79" spans="2:87" s="1" customFormat="1">
      <c r="B79" s="1" t="s">
        <v>7</v>
      </c>
      <c r="C79" s="8"/>
      <c r="D79" s="8"/>
      <c r="E79" s="3">
        <v>21.25</v>
      </c>
      <c r="F79" s="3">
        <v>23.5</v>
      </c>
      <c r="G79" s="4">
        <v>206.75</v>
      </c>
      <c r="H79" s="4">
        <v>1300.75</v>
      </c>
      <c r="I79" s="7">
        <v>698</v>
      </c>
      <c r="J79" s="7">
        <v>4.75</v>
      </c>
      <c r="K79"/>
      <c r="M79" s="1" t="s">
        <v>7</v>
      </c>
      <c r="N79" s="8"/>
      <c r="O79" s="8"/>
      <c r="P79" s="3">
        <v>29.75</v>
      </c>
      <c r="Q79" s="3">
        <v>20.75</v>
      </c>
      <c r="R79" s="4">
        <v>78</v>
      </c>
      <c r="S79" s="4">
        <v>94</v>
      </c>
      <c r="T79" s="7">
        <v>60.5</v>
      </c>
      <c r="U79" s="7">
        <v>-0.5</v>
      </c>
      <c r="X79" s="1" t="s">
        <v>7</v>
      </c>
      <c r="Y79" s="8"/>
      <c r="Z79" s="8"/>
      <c r="AA79" s="3">
        <v>42.75</v>
      </c>
      <c r="AB79" s="3">
        <v>13</v>
      </c>
      <c r="AC79" s="4">
        <v>111</v>
      </c>
      <c r="AD79" s="4">
        <v>42.5</v>
      </c>
      <c r="AE79" s="7">
        <v>-6</v>
      </c>
      <c r="AF79" s="7">
        <v>-16.25</v>
      </c>
      <c r="AI79" s="1" t="s">
        <v>7</v>
      </c>
      <c r="AJ79" s="8"/>
      <c r="AK79" s="8"/>
      <c r="AL79" s="3">
        <v>17</v>
      </c>
      <c r="AM79" s="3">
        <v>10</v>
      </c>
      <c r="AN79" s="4">
        <v>32.5</v>
      </c>
      <c r="AO79" s="4">
        <v>33.75</v>
      </c>
      <c r="AP79" s="7">
        <v>7.25</v>
      </c>
      <c r="AQ79" s="7">
        <v>9</v>
      </c>
      <c r="AT79" s="1" t="s">
        <v>7</v>
      </c>
      <c r="AU79" s="8"/>
      <c r="AV79" s="8"/>
      <c r="AW79" s="3">
        <v>46</v>
      </c>
      <c r="AX79" s="3">
        <v>31.25</v>
      </c>
      <c r="AY79" s="4">
        <v>131</v>
      </c>
      <c r="AZ79" s="4">
        <v>112.75</v>
      </c>
      <c r="BA79" s="7">
        <v>48.25</v>
      </c>
      <c r="BB79" s="7">
        <v>68.25</v>
      </c>
      <c r="BE79" s="1" t="s">
        <v>7</v>
      </c>
      <c r="BF79" s="8"/>
      <c r="BG79" s="8"/>
      <c r="BH79" s="3">
        <v>27832</v>
      </c>
      <c r="BI79" s="3">
        <v>24380.5</v>
      </c>
      <c r="BJ79" s="4">
        <v>30351.5</v>
      </c>
      <c r="BK79" s="4">
        <v>27971.75</v>
      </c>
      <c r="BL79" s="7">
        <v>18703.25</v>
      </c>
      <c r="BM79" s="7">
        <v>1728.5</v>
      </c>
      <c r="BP79" s="1" t="s">
        <v>7</v>
      </c>
      <c r="BQ79" s="8"/>
      <c r="BR79" s="8"/>
      <c r="BS79" s="3">
        <v>4986.25</v>
      </c>
      <c r="BT79" s="3">
        <v>2883.5</v>
      </c>
      <c r="BU79" s="4">
        <v>7137.25</v>
      </c>
      <c r="BV79" s="4">
        <v>2652.5</v>
      </c>
      <c r="BW79" s="7">
        <v>1101</v>
      </c>
      <c r="BX79" s="7">
        <v>251</v>
      </c>
      <c r="CA79" s="1" t="s">
        <v>7</v>
      </c>
      <c r="CB79" s="8"/>
      <c r="CC79" s="8"/>
      <c r="CD79" s="3">
        <v>196.25</v>
      </c>
      <c r="CE79" s="3">
        <v>81.75</v>
      </c>
      <c r="CF79" s="4">
        <v>840</v>
      </c>
      <c r="CG79" s="4">
        <v>962</v>
      </c>
      <c r="CH79" s="7">
        <v>243.75</v>
      </c>
      <c r="CI79" s="7">
        <v>15.5</v>
      </c>
    </row>
    <row r="80" spans="2:87" s="1" customFormat="1">
      <c r="C80" s="8"/>
      <c r="D80" s="8"/>
      <c r="E80" s="3">
        <v>3.75</v>
      </c>
      <c r="F80" s="3">
        <v>26.5</v>
      </c>
      <c r="G80" s="4">
        <v>655</v>
      </c>
      <c r="H80" s="4">
        <v>659.75</v>
      </c>
      <c r="I80" s="7">
        <v>472.5</v>
      </c>
      <c r="J80" s="7">
        <v>-6</v>
      </c>
      <c r="K80"/>
      <c r="N80" s="8"/>
      <c r="O80" s="8"/>
      <c r="P80" s="3">
        <v>14.75</v>
      </c>
      <c r="Q80" s="3">
        <v>2.75</v>
      </c>
      <c r="R80" s="4">
        <v>78</v>
      </c>
      <c r="S80" s="4">
        <v>57.25</v>
      </c>
      <c r="T80" s="7">
        <v>41.5</v>
      </c>
      <c r="U80" s="7">
        <v>-3.25</v>
      </c>
      <c r="Y80" s="8"/>
      <c r="Z80" s="8"/>
      <c r="AA80" s="3">
        <v>15.75</v>
      </c>
      <c r="AB80" s="3">
        <v>-16.25</v>
      </c>
      <c r="AC80" s="4">
        <v>69.5</v>
      </c>
      <c r="AD80" s="4">
        <v>5</v>
      </c>
      <c r="AE80" s="7">
        <v>-26</v>
      </c>
      <c r="AF80" s="7">
        <v>-21.25</v>
      </c>
      <c r="AJ80" s="8"/>
      <c r="AK80" s="8"/>
      <c r="AL80" s="3">
        <v>9.75</v>
      </c>
      <c r="AM80" s="3">
        <v>-4.5</v>
      </c>
      <c r="AN80" s="4">
        <v>37.5</v>
      </c>
      <c r="AO80" s="4">
        <v>17.5</v>
      </c>
      <c r="AP80" s="7">
        <v>13</v>
      </c>
      <c r="AQ80" s="7">
        <v>2</v>
      </c>
      <c r="AU80" s="8"/>
      <c r="AV80" s="8"/>
      <c r="AW80" s="3">
        <v>31</v>
      </c>
      <c r="AX80" s="3">
        <v>17</v>
      </c>
      <c r="AY80" s="4">
        <v>161.75</v>
      </c>
      <c r="AZ80" s="4">
        <v>89.5</v>
      </c>
      <c r="BA80" s="7">
        <v>49.25</v>
      </c>
      <c r="BB80" s="7">
        <v>61.25</v>
      </c>
      <c r="BF80" s="8"/>
      <c r="BG80" s="8"/>
      <c r="BH80" s="3">
        <v>23539.5</v>
      </c>
      <c r="BI80" s="3">
        <v>15285</v>
      </c>
      <c r="BJ80" s="4">
        <v>28893.75</v>
      </c>
      <c r="BK80" s="4">
        <v>24497</v>
      </c>
      <c r="BL80" s="7">
        <v>22080.25</v>
      </c>
      <c r="BM80" s="7">
        <v>1269.25</v>
      </c>
      <c r="BQ80" s="8"/>
      <c r="BR80" s="8"/>
      <c r="BS80" s="3">
        <v>1317.5</v>
      </c>
      <c r="BT80" s="3">
        <v>1721</v>
      </c>
      <c r="BU80" s="4">
        <v>6226.75</v>
      </c>
      <c r="BV80" s="4">
        <v>1682.5</v>
      </c>
      <c r="BW80" s="7">
        <v>1141.75</v>
      </c>
      <c r="BX80" s="7">
        <v>213.5</v>
      </c>
      <c r="CB80" s="8"/>
      <c r="CC80" s="8"/>
      <c r="CD80" s="3">
        <v>45.25</v>
      </c>
      <c r="CE80" s="3">
        <v>146.75</v>
      </c>
      <c r="CF80" s="4">
        <v>965.25</v>
      </c>
      <c r="CG80" s="4">
        <v>131</v>
      </c>
      <c r="CH80" s="7">
        <v>210.5</v>
      </c>
      <c r="CI80" s="7">
        <v>6</v>
      </c>
    </row>
    <row r="81" spans="1:87" s="1" customFormat="1">
      <c r="C81" s="8"/>
      <c r="D81" s="8"/>
      <c r="E81" s="3">
        <v>13.25</v>
      </c>
      <c r="F81" s="3">
        <v>34.75</v>
      </c>
      <c r="G81" s="4">
        <v>864.75</v>
      </c>
      <c r="H81" s="4">
        <v>1118.75</v>
      </c>
      <c r="I81" s="7">
        <v>392</v>
      </c>
      <c r="J81" s="7">
        <v>28</v>
      </c>
      <c r="K81"/>
      <c r="N81" s="8"/>
      <c r="O81" s="8"/>
      <c r="P81" s="3">
        <v>21.75</v>
      </c>
      <c r="Q81" s="3">
        <v>49.75</v>
      </c>
      <c r="R81" s="4">
        <v>90.25</v>
      </c>
      <c r="S81" s="4">
        <v>57.25</v>
      </c>
      <c r="T81" s="7">
        <v>37.25</v>
      </c>
      <c r="U81" s="7">
        <v>9.75</v>
      </c>
      <c r="Y81" s="8"/>
      <c r="Z81" s="8"/>
      <c r="AA81" s="3">
        <v>23.75</v>
      </c>
      <c r="AB81" s="3">
        <v>29.75</v>
      </c>
      <c r="AC81" s="4">
        <v>150.5</v>
      </c>
      <c r="AD81" s="4">
        <v>39</v>
      </c>
      <c r="AE81" s="7">
        <v>-47.5</v>
      </c>
      <c r="AF81" s="7">
        <v>-17</v>
      </c>
      <c r="AJ81" s="8"/>
      <c r="AK81" s="8"/>
      <c r="AL81" s="3">
        <v>11.25</v>
      </c>
      <c r="AM81" s="3">
        <v>26</v>
      </c>
      <c r="AN81" s="4">
        <v>30.25</v>
      </c>
      <c r="AO81" s="4">
        <v>34</v>
      </c>
      <c r="AP81" s="7">
        <v>6</v>
      </c>
      <c r="AQ81" s="7">
        <v>34.5</v>
      </c>
      <c r="AU81" s="8"/>
      <c r="AV81" s="8"/>
      <c r="AW81" s="3">
        <v>41.5</v>
      </c>
      <c r="AX81" s="3">
        <v>58</v>
      </c>
      <c r="AY81" s="4">
        <v>274.5</v>
      </c>
      <c r="AZ81" s="4">
        <v>85.5</v>
      </c>
      <c r="BA81" s="7">
        <v>53</v>
      </c>
      <c r="BB81" s="7">
        <v>68</v>
      </c>
      <c r="BF81" s="8"/>
      <c r="BG81" s="8"/>
      <c r="BH81" s="3">
        <v>26731.5</v>
      </c>
      <c r="BI81" s="3">
        <v>26098</v>
      </c>
      <c r="BJ81" s="4">
        <v>29833</v>
      </c>
      <c r="BK81" s="4">
        <v>24237.5</v>
      </c>
      <c r="BL81" s="7">
        <v>16876.75</v>
      </c>
      <c r="BM81" s="7">
        <v>2210.5</v>
      </c>
      <c r="BQ81" s="8"/>
      <c r="BR81" s="8"/>
      <c r="BS81" s="3">
        <v>2774.5</v>
      </c>
      <c r="BT81" s="3">
        <v>2431.5</v>
      </c>
      <c r="BU81" s="4">
        <v>10037.25</v>
      </c>
      <c r="BV81" s="4">
        <v>3080.75</v>
      </c>
      <c r="BW81" s="7">
        <v>1192.25</v>
      </c>
      <c r="BX81" s="7">
        <v>332</v>
      </c>
      <c r="CB81" s="8"/>
      <c r="CC81" s="8"/>
      <c r="CD81" s="3">
        <v>133.5</v>
      </c>
      <c r="CE81" s="3">
        <v>150.75</v>
      </c>
      <c r="CF81" s="4">
        <v>1551</v>
      </c>
      <c r="CG81" s="4">
        <v>287.25</v>
      </c>
      <c r="CH81" s="7">
        <v>120.25</v>
      </c>
      <c r="CI81" s="7">
        <v>16</v>
      </c>
    </row>
    <row r="82" spans="1:87" s="1" customFormat="1">
      <c r="B82" s="1" t="s">
        <v>8</v>
      </c>
      <c r="C82" s="8"/>
      <c r="D82" s="2"/>
      <c r="E82" s="3">
        <v>14.25</v>
      </c>
      <c r="F82" s="3">
        <v>53.5</v>
      </c>
      <c r="G82" s="4">
        <v>231.75</v>
      </c>
      <c r="H82" s="7">
        <v>2769</v>
      </c>
      <c r="I82" s="7">
        <v>824.5</v>
      </c>
      <c r="J82" s="8"/>
      <c r="K82"/>
      <c r="M82" s="1" t="s">
        <v>8</v>
      </c>
      <c r="N82" s="8"/>
      <c r="O82" s="2"/>
      <c r="P82" s="3">
        <v>20.75</v>
      </c>
      <c r="Q82" s="3">
        <v>33.25</v>
      </c>
      <c r="R82" s="4">
        <v>69</v>
      </c>
      <c r="S82" s="7">
        <v>111.75</v>
      </c>
      <c r="T82" s="7">
        <v>36.5</v>
      </c>
      <c r="U82" s="8"/>
      <c r="X82" s="1" t="s">
        <v>8</v>
      </c>
      <c r="Y82" s="8"/>
      <c r="Z82" s="2"/>
      <c r="AA82" s="3">
        <v>43</v>
      </c>
      <c r="AB82" s="3">
        <v>22.25</v>
      </c>
      <c r="AC82" s="4">
        <v>45</v>
      </c>
      <c r="AD82" s="7">
        <v>70.25</v>
      </c>
      <c r="AE82" s="7">
        <v>16.75</v>
      </c>
      <c r="AF82" s="8"/>
      <c r="AI82" s="1" t="s">
        <v>8</v>
      </c>
      <c r="AJ82" s="8"/>
      <c r="AK82" s="2"/>
      <c r="AL82" s="3">
        <v>12.25</v>
      </c>
      <c r="AM82" s="3">
        <v>17.75</v>
      </c>
      <c r="AN82" s="4">
        <v>28</v>
      </c>
      <c r="AO82" s="7">
        <v>66.5</v>
      </c>
      <c r="AP82" s="7">
        <v>5</v>
      </c>
      <c r="AQ82" s="8"/>
      <c r="AT82" s="1" t="s">
        <v>8</v>
      </c>
      <c r="AU82" s="8"/>
      <c r="AV82" s="2"/>
      <c r="AW82" s="3">
        <v>39.25</v>
      </c>
      <c r="AX82" s="3">
        <v>50.75</v>
      </c>
      <c r="AY82" s="4">
        <v>108</v>
      </c>
      <c r="AZ82" s="7">
        <v>474.5</v>
      </c>
      <c r="BA82" s="7">
        <v>29.75</v>
      </c>
      <c r="BB82" s="8"/>
      <c r="BE82" s="1" t="s">
        <v>8</v>
      </c>
      <c r="BF82" s="8"/>
      <c r="BG82" s="2"/>
      <c r="BH82" s="3">
        <v>27435</v>
      </c>
      <c r="BI82" s="3">
        <v>28448.5</v>
      </c>
      <c r="BJ82" s="4">
        <v>27839</v>
      </c>
      <c r="BK82" s="7">
        <v>32251</v>
      </c>
      <c r="BL82" s="7">
        <v>25630</v>
      </c>
      <c r="BM82" s="8"/>
      <c r="BP82" s="1" t="s">
        <v>8</v>
      </c>
      <c r="BQ82" s="8"/>
      <c r="BR82" s="2"/>
      <c r="BS82" s="3">
        <v>2339</v>
      </c>
      <c r="BT82" s="3">
        <v>2678.5</v>
      </c>
      <c r="BU82" s="4">
        <v>3371</v>
      </c>
      <c r="BV82" s="7">
        <v>6550.5</v>
      </c>
      <c r="BW82" s="7">
        <v>1199.25</v>
      </c>
      <c r="BX82" s="8"/>
      <c r="CA82" s="1" t="s">
        <v>8</v>
      </c>
      <c r="CB82" s="8"/>
      <c r="CC82" s="2"/>
      <c r="CD82" s="3">
        <v>195.5</v>
      </c>
      <c r="CE82" s="3">
        <v>213</v>
      </c>
      <c r="CF82" s="4">
        <v>633.5</v>
      </c>
      <c r="CG82" s="7">
        <v>3330</v>
      </c>
      <c r="CH82" s="7">
        <v>283.5</v>
      </c>
      <c r="CI82" s="8"/>
    </row>
    <row r="83" spans="1:87" s="1" customFormat="1">
      <c r="C83" s="8"/>
      <c r="D83" s="2"/>
      <c r="E83" s="3">
        <v>16.25</v>
      </c>
      <c r="F83" s="3">
        <v>34.5</v>
      </c>
      <c r="G83" s="4">
        <v>1401.25</v>
      </c>
      <c r="H83" s="7">
        <v>891.5</v>
      </c>
      <c r="I83" s="7">
        <v>1309</v>
      </c>
      <c r="J83" s="8"/>
      <c r="K83"/>
      <c r="N83" s="8"/>
      <c r="O83" s="2"/>
      <c r="P83" s="3">
        <v>41</v>
      </c>
      <c r="Q83" s="3">
        <v>35.5</v>
      </c>
      <c r="R83" s="4">
        <v>73</v>
      </c>
      <c r="S83" s="7">
        <v>72.5</v>
      </c>
      <c r="T83" s="7">
        <v>58</v>
      </c>
      <c r="U83" s="8"/>
      <c r="Y83" s="8"/>
      <c r="Z83" s="2"/>
      <c r="AA83" s="3">
        <v>46</v>
      </c>
      <c r="AB83" s="3">
        <v>19</v>
      </c>
      <c r="AC83" s="4">
        <v>61.75</v>
      </c>
      <c r="AD83" s="7">
        <v>18</v>
      </c>
      <c r="AE83" s="7">
        <v>-11.75</v>
      </c>
      <c r="AF83" s="8"/>
      <c r="AJ83" s="8"/>
      <c r="AK83" s="2"/>
      <c r="AL83" s="3">
        <v>17</v>
      </c>
      <c r="AM83" s="3">
        <v>18.75</v>
      </c>
      <c r="AN83" s="4">
        <v>29.5</v>
      </c>
      <c r="AO83" s="7">
        <v>28</v>
      </c>
      <c r="AP83" s="7">
        <v>-0.75</v>
      </c>
      <c r="AQ83" s="8"/>
      <c r="AU83" s="8"/>
      <c r="AV83" s="2"/>
      <c r="AW83" s="3">
        <v>58</v>
      </c>
      <c r="AX83" s="3">
        <v>40.75</v>
      </c>
      <c r="AY83" s="4">
        <v>173.5</v>
      </c>
      <c r="AZ83" s="7">
        <v>135.5</v>
      </c>
      <c r="BA83" s="7">
        <v>45.25</v>
      </c>
      <c r="BB83" s="8"/>
      <c r="BF83" s="8"/>
      <c r="BG83" s="2"/>
      <c r="BH83" s="3">
        <v>28691</v>
      </c>
      <c r="BI83" s="3">
        <v>27745.5</v>
      </c>
      <c r="BJ83" s="4">
        <v>30772</v>
      </c>
      <c r="BK83" s="7">
        <v>30130.5</v>
      </c>
      <c r="BL83" s="7">
        <v>26494.25</v>
      </c>
      <c r="BM83" s="8"/>
      <c r="BQ83" s="8"/>
      <c r="BR83" s="2"/>
      <c r="BS83" s="3">
        <v>3010.5</v>
      </c>
      <c r="BT83" s="3">
        <v>3298.5</v>
      </c>
      <c r="BU83" s="4">
        <v>4841.75</v>
      </c>
      <c r="BV83" s="7">
        <v>3176</v>
      </c>
      <c r="BW83" s="7">
        <v>888.75</v>
      </c>
      <c r="BX83" s="8"/>
      <c r="CB83" s="8"/>
      <c r="CC83" s="2"/>
      <c r="CD83" s="3">
        <v>141.25</v>
      </c>
      <c r="CE83" s="3">
        <v>233.25</v>
      </c>
      <c r="CF83" s="4">
        <v>1682.5</v>
      </c>
      <c r="CG83" s="7">
        <v>1145.5</v>
      </c>
      <c r="CH83" s="7">
        <v>1060.25</v>
      </c>
      <c r="CI83" s="8"/>
    </row>
    <row r="84" spans="1:87" s="1" customFormat="1">
      <c r="C84" s="8"/>
      <c r="D84" s="2"/>
      <c r="E84" s="3">
        <v>17.25</v>
      </c>
      <c r="F84" s="3">
        <v>20.25</v>
      </c>
      <c r="G84" s="4">
        <v>1535.25</v>
      </c>
      <c r="H84" s="7">
        <v>1036.5</v>
      </c>
      <c r="I84" s="7">
        <v>1571.5</v>
      </c>
      <c r="J84" s="8"/>
      <c r="K84"/>
      <c r="N84" s="8"/>
      <c r="O84" s="2"/>
      <c r="P84" s="3">
        <v>41.75</v>
      </c>
      <c r="Q84" s="3">
        <v>6.5</v>
      </c>
      <c r="R84" s="4">
        <v>78.5</v>
      </c>
      <c r="S84" s="7">
        <v>72.5</v>
      </c>
      <c r="T84" s="7">
        <v>60.25</v>
      </c>
      <c r="U84" s="8"/>
      <c r="Y84" s="8"/>
      <c r="Z84" s="2"/>
      <c r="AA84" s="3">
        <v>45.75</v>
      </c>
      <c r="AB84" s="3">
        <v>-19.75</v>
      </c>
      <c r="AC84" s="4">
        <v>72.75</v>
      </c>
      <c r="AD84" s="7">
        <v>-5.75</v>
      </c>
      <c r="AE84" s="7">
        <v>89.25</v>
      </c>
      <c r="AF84" s="8"/>
      <c r="AJ84" s="8"/>
      <c r="AK84" s="2"/>
      <c r="AL84" s="3">
        <v>13.5</v>
      </c>
      <c r="AM84" s="3">
        <v>-2.5</v>
      </c>
      <c r="AN84" s="4">
        <v>38</v>
      </c>
      <c r="AO84" s="7">
        <v>23.25</v>
      </c>
      <c r="AP84" s="7">
        <v>23.5</v>
      </c>
      <c r="AQ84" s="8"/>
      <c r="AU84" s="8"/>
      <c r="AV84" s="2"/>
      <c r="AW84" s="3">
        <v>40.5</v>
      </c>
      <c r="AX84" s="3">
        <v>20.25</v>
      </c>
      <c r="AY84" s="4">
        <v>170</v>
      </c>
      <c r="AZ84" s="7">
        <v>151.75</v>
      </c>
      <c r="BA84" s="7">
        <v>51.25</v>
      </c>
      <c r="BB84" s="8"/>
      <c r="BF84" s="8"/>
      <c r="BG84" s="2"/>
      <c r="BH84" s="3">
        <v>28126</v>
      </c>
      <c r="BI84" s="3">
        <v>14742</v>
      </c>
      <c r="BJ84" s="4">
        <v>30985.5</v>
      </c>
      <c r="BK84" s="7">
        <v>29139.25</v>
      </c>
      <c r="BL84" s="7">
        <v>30372.25</v>
      </c>
      <c r="BM84" s="8"/>
      <c r="BQ84" s="8"/>
      <c r="BR84" s="2"/>
      <c r="BS84" s="3">
        <v>3772</v>
      </c>
      <c r="BT84" s="3">
        <v>1825</v>
      </c>
      <c r="BU84" s="4">
        <v>5277</v>
      </c>
      <c r="BV84" s="7">
        <v>3648</v>
      </c>
      <c r="BW84" s="7">
        <v>1564</v>
      </c>
      <c r="BX84" s="8"/>
      <c r="CB84" s="8"/>
      <c r="CC84" s="2"/>
      <c r="CD84" s="3">
        <v>554.25</v>
      </c>
      <c r="CE84" s="3">
        <v>156.75</v>
      </c>
      <c r="CF84" s="4">
        <v>2062.5</v>
      </c>
      <c r="CG84" s="7">
        <v>619.5</v>
      </c>
      <c r="CH84" s="7">
        <v>9254.5</v>
      </c>
      <c r="CI84" s="8"/>
    </row>
    <row r="85" spans="1:87" s="1" customFormat="1">
      <c r="B85" t="s">
        <v>44</v>
      </c>
      <c r="C85" s="6">
        <v>10.25</v>
      </c>
      <c r="D85" s="2"/>
      <c r="E85" s="2"/>
      <c r="F85" s="2"/>
      <c r="G85" s="2"/>
      <c r="H85" s="2"/>
      <c r="I85" s="2"/>
      <c r="J85" s="2"/>
      <c r="K85"/>
      <c r="M85" t="s">
        <v>44</v>
      </c>
      <c r="N85" s="6">
        <v>3.5</v>
      </c>
      <c r="O85" s="2"/>
      <c r="P85" s="2"/>
      <c r="Q85" s="2"/>
      <c r="R85" s="2"/>
      <c r="S85" s="2"/>
      <c r="T85" s="2"/>
      <c r="U85" s="2"/>
      <c r="X85" t="s">
        <v>44</v>
      </c>
      <c r="Y85" s="6">
        <v>25.25</v>
      </c>
      <c r="Z85" s="2"/>
      <c r="AA85" s="2"/>
      <c r="AB85" s="2"/>
      <c r="AC85" s="2"/>
      <c r="AD85" s="2"/>
      <c r="AE85" s="2"/>
      <c r="AF85" s="2"/>
      <c r="AI85" t="s">
        <v>44</v>
      </c>
      <c r="AJ85" s="6">
        <v>25.75</v>
      </c>
      <c r="AK85" s="2"/>
      <c r="AL85" s="2"/>
      <c r="AM85" s="2"/>
      <c r="AN85" s="2"/>
      <c r="AO85" s="2"/>
      <c r="AP85" s="2"/>
      <c r="AQ85" s="2"/>
      <c r="AT85" t="s">
        <v>44</v>
      </c>
      <c r="AU85" s="6">
        <v>48.25</v>
      </c>
      <c r="AV85" s="2"/>
      <c r="AW85" s="2"/>
      <c r="AX85" s="2"/>
      <c r="AY85" s="2"/>
      <c r="AZ85" s="2"/>
      <c r="BA85" s="2"/>
      <c r="BB85" s="2"/>
      <c r="BE85" t="s">
        <v>44</v>
      </c>
      <c r="BF85" s="6">
        <v>548.75</v>
      </c>
      <c r="BG85" s="2"/>
      <c r="BH85" s="2"/>
      <c r="BI85" s="2"/>
      <c r="BJ85" s="2"/>
      <c r="BK85" s="2"/>
      <c r="BL85" s="2"/>
      <c r="BM85" s="2"/>
      <c r="BP85" t="s">
        <v>44</v>
      </c>
      <c r="BQ85" s="6">
        <v>197.25</v>
      </c>
      <c r="BR85" s="2"/>
      <c r="BS85" s="2"/>
      <c r="BT85" s="2"/>
      <c r="BU85" s="2"/>
      <c r="BV85" s="2"/>
      <c r="BW85" s="2"/>
      <c r="BX85" s="2"/>
      <c r="CA85" t="s">
        <v>44</v>
      </c>
      <c r="CB85" s="6">
        <v>15.5</v>
      </c>
      <c r="CC85" s="2"/>
      <c r="CD85" s="2"/>
      <c r="CE85" s="2"/>
      <c r="CF85" s="2"/>
      <c r="CG85" s="2"/>
      <c r="CH85" s="2"/>
      <c r="CI85" s="2"/>
    </row>
    <row r="86" spans="1:87" s="1" customFormat="1">
      <c r="B86"/>
      <c r="C86" s="6">
        <v>6.5</v>
      </c>
      <c r="D86" s="2"/>
      <c r="E86" s="2"/>
      <c r="F86" s="2"/>
      <c r="G86" s="2"/>
      <c r="H86" s="2"/>
      <c r="I86" s="2"/>
      <c r="J86" s="2"/>
      <c r="K86"/>
      <c r="M86"/>
      <c r="N86" s="6">
        <v>-10.75</v>
      </c>
      <c r="O86" s="2"/>
      <c r="P86" s="2"/>
      <c r="Q86" s="2"/>
      <c r="R86" s="2"/>
      <c r="S86" s="2"/>
      <c r="T86" s="2"/>
      <c r="U86" s="2"/>
      <c r="X86"/>
      <c r="Y86" s="6">
        <v>7.5</v>
      </c>
      <c r="Z86" s="2"/>
      <c r="AA86" s="2"/>
      <c r="AB86" s="2"/>
      <c r="AC86" s="2"/>
      <c r="AD86" s="2"/>
      <c r="AE86" s="2"/>
      <c r="AF86" s="2"/>
      <c r="AI86"/>
      <c r="AJ86" s="6">
        <v>11.25</v>
      </c>
      <c r="AK86" s="2"/>
      <c r="AL86" s="2"/>
      <c r="AM86" s="2"/>
      <c r="AN86" s="2"/>
      <c r="AO86" s="2"/>
      <c r="AP86" s="2"/>
      <c r="AQ86" s="2"/>
      <c r="AT86"/>
      <c r="AU86" s="6">
        <v>28</v>
      </c>
      <c r="AV86" s="2"/>
      <c r="AW86" s="2"/>
      <c r="AX86" s="2"/>
      <c r="AY86" s="2"/>
      <c r="AZ86" s="2"/>
      <c r="BA86" s="2"/>
      <c r="BB86" s="2"/>
      <c r="BE86"/>
      <c r="BF86" s="6">
        <v>386</v>
      </c>
      <c r="BG86" s="2"/>
      <c r="BH86" s="2"/>
      <c r="BI86" s="2"/>
      <c r="BJ86" s="2"/>
      <c r="BK86" s="2"/>
      <c r="BL86" s="2"/>
      <c r="BM86" s="2"/>
      <c r="BP86"/>
      <c r="BQ86" s="6">
        <v>197.5</v>
      </c>
      <c r="BR86" s="2"/>
      <c r="BS86" s="2"/>
      <c r="BT86" s="2"/>
      <c r="BU86" s="2"/>
      <c r="BV86" s="2"/>
      <c r="BW86" s="2"/>
      <c r="BX86" s="2"/>
      <c r="CA86"/>
      <c r="CB86" s="6">
        <v>6.25</v>
      </c>
      <c r="CC86" s="2"/>
      <c r="CD86" s="2"/>
      <c r="CE86" s="2"/>
      <c r="CF86" s="2"/>
      <c r="CG86" s="2"/>
      <c r="CH86" s="2"/>
      <c r="CI86" s="2"/>
    </row>
    <row r="87" spans="1:87" s="1" customFormat="1">
      <c r="B87"/>
      <c r="C87" s="6">
        <v>9.25</v>
      </c>
      <c r="D87" s="2"/>
      <c r="E87" s="2"/>
      <c r="F87" s="2"/>
      <c r="G87" s="2"/>
      <c r="H87" s="2"/>
      <c r="I87" s="2"/>
      <c r="J87" s="2"/>
      <c r="K87"/>
      <c r="M87"/>
      <c r="N87" s="6">
        <v>-6.5</v>
      </c>
      <c r="O87" s="2"/>
      <c r="P87" s="2"/>
      <c r="Q87" s="2"/>
      <c r="R87" s="2"/>
      <c r="S87" s="2"/>
      <c r="T87" s="2"/>
      <c r="U87" s="2"/>
      <c r="X87"/>
      <c r="Y87" s="6">
        <v>8.25</v>
      </c>
      <c r="Z87" s="2"/>
      <c r="AA87" s="2"/>
      <c r="AB87" s="2"/>
      <c r="AC87" s="2"/>
      <c r="AD87" s="2"/>
      <c r="AE87" s="2"/>
      <c r="AF87" s="2"/>
      <c r="AI87"/>
      <c r="AJ87" s="6">
        <v>24</v>
      </c>
      <c r="AK87" s="2"/>
      <c r="AL87" s="2"/>
      <c r="AM87" s="2"/>
      <c r="AN87" s="2"/>
      <c r="AO87" s="2"/>
      <c r="AP87" s="2"/>
      <c r="AQ87" s="2"/>
      <c r="AT87"/>
      <c r="AU87" s="6">
        <v>69.75</v>
      </c>
      <c r="AV87" s="2"/>
      <c r="AW87" s="2"/>
      <c r="AX87" s="2"/>
      <c r="AY87" s="2"/>
      <c r="AZ87" s="2"/>
      <c r="BA87" s="2"/>
      <c r="BB87" s="2"/>
      <c r="BE87"/>
      <c r="BF87" s="6">
        <v>367</v>
      </c>
      <c r="BG87" s="2"/>
      <c r="BH87" s="2"/>
      <c r="BI87" s="2"/>
      <c r="BJ87" s="2"/>
      <c r="BK87" s="2"/>
      <c r="BL87" s="2"/>
      <c r="BM87" s="2"/>
      <c r="BP87"/>
      <c r="BQ87" s="6">
        <v>264.5</v>
      </c>
      <c r="BR87" s="2"/>
      <c r="BS87" s="2"/>
      <c r="BT87" s="2"/>
      <c r="BU87" s="2"/>
      <c r="BV87" s="2"/>
      <c r="BW87" s="2"/>
      <c r="BX87" s="2"/>
      <c r="CA87"/>
      <c r="CB87" s="6">
        <v>13</v>
      </c>
      <c r="CC87" s="2"/>
      <c r="CD87" s="2"/>
      <c r="CE87" s="2"/>
      <c r="CF87" s="2"/>
      <c r="CG87" s="2"/>
      <c r="CH87" s="2"/>
      <c r="CI87" s="2"/>
    </row>
    <row r="88" spans="1:87" s="1" customFormat="1">
      <c r="C88" s="5"/>
      <c r="K88"/>
      <c r="N88" s="5"/>
      <c r="Q88" s="1">
        <v>15464.25</v>
      </c>
      <c r="Y88" s="5"/>
      <c r="AJ88" s="5"/>
      <c r="AU88" s="5"/>
      <c r="BF88" s="5"/>
      <c r="BQ88" s="5"/>
      <c r="CB88" s="5"/>
    </row>
    <row r="89" spans="1:87" s="1" customFormat="1">
      <c r="A89" s="1" t="s">
        <v>33</v>
      </c>
      <c r="B89" s="1" t="s">
        <v>0</v>
      </c>
      <c r="C89" s="5">
        <v>1</v>
      </c>
      <c r="D89" s="5">
        <v>2</v>
      </c>
      <c r="E89" s="1">
        <v>3</v>
      </c>
      <c r="F89" s="1">
        <v>4</v>
      </c>
      <c r="G89" s="1" t="s">
        <v>41</v>
      </c>
      <c r="H89" s="1" t="s">
        <v>42</v>
      </c>
      <c r="I89" s="5">
        <v>8</v>
      </c>
      <c r="J89" s="5">
        <v>16</v>
      </c>
      <c r="K89"/>
      <c r="L89" s="1" t="s">
        <v>34</v>
      </c>
      <c r="M89" s="1" t="s">
        <v>0</v>
      </c>
      <c r="N89" s="5">
        <v>1</v>
      </c>
      <c r="O89" s="5">
        <v>2</v>
      </c>
      <c r="P89" s="1">
        <v>3</v>
      </c>
      <c r="Q89" s="1">
        <v>4</v>
      </c>
      <c r="R89" s="1" t="s">
        <v>41</v>
      </c>
      <c r="S89" s="1" t="s">
        <v>42</v>
      </c>
      <c r="T89" s="5">
        <v>8</v>
      </c>
      <c r="U89" s="5">
        <v>16</v>
      </c>
      <c r="W89" s="1" t="s">
        <v>35</v>
      </c>
      <c r="X89" s="1" t="s">
        <v>0</v>
      </c>
      <c r="Y89" s="5">
        <v>1</v>
      </c>
      <c r="Z89" s="5">
        <v>2</v>
      </c>
      <c r="AA89" s="1">
        <v>3</v>
      </c>
      <c r="AB89" s="1">
        <v>4</v>
      </c>
      <c r="AC89" s="1" t="s">
        <v>41</v>
      </c>
      <c r="AD89" s="1" t="s">
        <v>42</v>
      </c>
      <c r="AE89" s="5">
        <v>8</v>
      </c>
      <c r="AF89" s="5">
        <v>16</v>
      </c>
      <c r="AH89" s="1" t="s">
        <v>36</v>
      </c>
      <c r="AI89" s="1" t="s">
        <v>0</v>
      </c>
      <c r="AJ89" s="5">
        <v>1</v>
      </c>
      <c r="AK89" s="5">
        <v>2</v>
      </c>
      <c r="AL89" s="1">
        <v>3</v>
      </c>
      <c r="AM89" s="1">
        <v>4</v>
      </c>
      <c r="AN89" s="1" t="s">
        <v>41</v>
      </c>
      <c r="AO89" s="1" t="s">
        <v>42</v>
      </c>
      <c r="AP89" s="5">
        <v>8</v>
      </c>
      <c r="AQ89" s="5">
        <v>16</v>
      </c>
      <c r="AS89" s="1" t="s">
        <v>37</v>
      </c>
      <c r="AT89" s="1" t="s">
        <v>0</v>
      </c>
      <c r="AU89" s="5">
        <v>1</v>
      </c>
      <c r="AV89" s="5">
        <v>2</v>
      </c>
      <c r="AW89" s="1">
        <v>3</v>
      </c>
      <c r="AX89" s="1">
        <v>4</v>
      </c>
      <c r="AY89" s="1" t="s">
        <v>41</v>
      </c>
      <c r="AZ89" s="1" t="s">
        <v>42</v>
      </c>
      <c r="BA89" s="5">
        <v>8</v>
      </c>
      <c r="BB89" s="5">
        <v>16</v>
      </c>
      <c r="BD89" s="1" t="s">
        <v>38</v>
      </c>
      <c r="BE89" s="1" t="s">
        <v>0</v>
      </c>
      <c r="BF89" s="5">
        <v>1</v>
      </c>
      <c r="BG89" s="5">
        <v>2</v>
      </c>
      <c r="BH89" s="1">
        <v>3</v>
      </c>
      <c r="BI89" s="1">
        <v>4</v>
      </c>
      <c r="BJ89" s="1" t="s">
        <v>41</v>
      </c>
      <c r="BK89" s="1" t="s">
        <v>42</v>
      </c>
      <c r="BL89" s="5">
        <v>8</v>
      </c>
      <c r="BM89" s="5">
        <v>16</v>
      </c>
      <c r="BO89" s="1" t="s">
        <v>39</v>
      </c>
      <c r="BP89" s="1" t="s">
        <v>0</v>
      </c>
      <c r="BQ89" s="5">
        <v>1</v>
      </c>
      <c r="BR89" s="5">
        <v>2</v>
      </c>
      <c r="BS89" s="1">
        <v>3</v>
      </c>
      <c r="BT89" s="1">
        <v>4</v>
      </c>
      <c r="BU89" s="1" t="s">
        <v>41</v>
      </c>
      <c r="BV89" s="1" t="s">
        <v>42</v>
      </c>
      <c r="BW89" s="5">
        <v>8</v>
      </c>
      <c r="BX89" s="5">
        <v>16</v>
      </c>
      <c r="BZ89" s="1" t="s">
        <v>40</v>
      </c>
      <c r="CA89" s="1" t="s">
        <v>0</v>
      </c>
      <c r="CB89" s="5">
        <v>1</v>
      </c>
      <c r="CC89" s="5">
        <v>2</v>
      </c>
      <c r="CD89" s="1">
        <v>3</v>
      </c>
      <c r="CE89" s="1">
        <v>4</v>
      </c>
      <c r="CF89" s="1" t="s">
        <v>41</v>
      </c>
      <c r="CG89" s="1" t="s">
        <v>42</v>
      </c>
      <c r="CH89" s="5">
        <v>8</v>
      </c>
      <c r="CI89" s="5">
        <v>16</v>
      </c>
    </row>
    <row r="90" spans="1:87" s="1" customFormat="1">
      <c r="B90" s="1" t="s">
        <v>43</v>
      </c>
      <c r="C90" s="6">
        <v>50</v>
      </c>
      <c r="D90" s="6">
        <v>70.75</v>
      </c>
      <c r="E90" s="2"/>
      <c r="F90" s="2"/>
      <c r="G90" s="2"/>
      <c r="H90" s="2"/>
      <c r="I90" s="8"/>
      <c r="J90" s="8"/>
      <c r="K90"/>
      <c r="M90" s="1" t="s">
        <v>43</v>
      </c>
      <c r="N90" s="6">
        <v>3.5</v>
      </c>
      <c r="O90" s="6">
        <v>11.75</v>
      </c>
      <c r="P90" s="2"/>
      <c r="Q90" s="2"/>
      <c r="R90" s="2"/>
      <c r="S90" s="2"/>
      <c r="T90" s="8"/>
      <c r="U90" s="8"/>
      <c r="X90" s="1" t="s">
        <v>43</v>
      </c>
      <c r="Y90" s="6">
        <v>39</v>
      </c>
      <c r="Z90" s="6">
        <v>38.25</v>
      </c>
      <c r="AA90" s="2"/>
      <c r="AB90" s="2"/>
      <c r="AC90" s="2"/>
      <c r="AD90" s="2"/>
      <c r="AE90" s="8"/>
      <c r="AF90" s="8"/>
      <c r="AI90" s="1" t="s">
        <v>43</v>
      </c>
      <c r="AJ90" s="6">
        <v>11</v>
      </c>
      <c r="AK90" s="6">
        <v>18.25</v>
      </c>
      <c r="AL90" s="2"/>
      <c r="AM90" s="2"/>
      <c r="AN90" s="2"/>
      <c r="AO90" s="2"/>
      <c r="AP90" s="8"/>
      <c r="AQ90" s="8"/>
      <c r="AT90" s="1" t="s">
        <v>43</v>
      </c>
      <c r="AU90" s="6">
        <v>822.75</v>
      </c>
      <c r="AV90" s="6">
        <v>1266.75</v>
      </c>
      <c r="AW90" s="2"/>
      <c r="AX90" s="2"/>
      <c r="AY90" s="2"/>
      <c r="AZ90" s="2"/>
      <c r="BA90" s="8"/>
      <c r="BB90" s="8"/>
      <c r="BE90" s="1" t="s">
        <v>43</v>
      </c>
      <c r="BF90" s="6">
        <v>287.75</v>
      </c>
      <c r="BG90" s="6">
        <v>188</v>
      </c>
      <c r="BH90" s="2"/>
      <c r="BI90" s="2"/>
      <c r="BJ90" s="2"/>
      <c r="BK90" s="2"/>
      <c r="BL90" s="8"/>
      <c r="BM90" s="8"/>
      <c r="BP90" s="1" t="s">
        <v>43</v>
      </c>
      <c r="BQ90" s="6">
        <v>961</v>
      </c>
      <c r="BR90" s="6">
        <v>656.75</v>
      </c>
      <c r="BS90" s="2"/>
      <c r="BT90" s="2"/>
      <c r="BU90" s="2"/>
      <c r="BV90" s="2"/>
      <c r="BW90" s="8"/>
      <c r="BX90" s="8"/>
      <c r="CA90" s="1" t="s">
        <v>43</v>
      </c>
      <c r="CB90" s="6">
        <v>-7.75</v>
      </c>
      <c r="CC90" s="6">
        <v>-11.75</v>
      </c>
      <c r="CD90" s="2"/>
      <c r="CE90" s="2"/>
      <c r="CF90" s="2"/>
      <c r="CG90" s="2"/>
      <c r="CH90" s="8"/>
      <c r="CI90" s="8"/>
    </row>
    <row r="91" spans="1:87" s="1" customFormat="1">
      <c r="C91" s="6">
        <v>37</v>
      </c>
      <c r="D91" s="6">
        <v>100</v>
      </c>
      <c r="E91" s="2"/>
      <c r="F91" s="2"/>
      <c r="G91" s="2"/>
      <c r="H91" s="2"/>
      <c r="I91" s="8"/>
      <c r="J91" s="8"/>
      <c r="K91"/>
      <c r="N91" s="6">
        <v>0.75</v>
      </c>
      <c r="O91" s="6">
        <v>37.5</v>
      </c>
      <c r="P91" s="2"/>
      <c r="Q91" s="2"/>
      <c r="R91" s="2"/>
      <c r="S91" s="2"/>
      <c r="T91" s="8"/>
      <c r="U91" s="8"/>
      <c r="Y91" s="6">
        <v>38</v>
      </c>
      <c r="Z91" s="6">
        <v>39.5</v>
      </c>
      <c r="AA91" s="2"/>
      <c r="AB91" s="2"/>
      <c r="AC91" s="2"/>
      <c r="AD91" s="2"/>
      <c r="AE91" s="8"/>
      <c r="AF91" s="8"/>
      <c r="AJ91" s="6">
        <v>22.25</v>
      </c>
      <c r="AK91" s="6">
        <v>26</v>
      </c>
      <c r="AL91" s="2"/>
      <c r="AM91" s="2"/>
      <c r="AN91" s="2"/>
      <c r="AO91" s="2"/>
      <c r="AP91" s="8"/>
      <c r="AQ91" s="8"/>
      <c r="AU91" s="6">
        <v>1263.25</v>
      </c>
      <c r="AV91" s="6">
        <v>2283.75</v>
      </c>
      <c r="AW91" s="2"/>
      <c r="AX91" s="2"/>
      <c r="AY91" s="2"/>
      <c r="AZ91" s="2"/>
      <c r="BA91" s="8"/>
      <c r="BB91" s="8"/>
      <c r="BF91" s="6">
        <v>290.75</v>
      </c>
      <c r="BG91" s="6">
        <v>943.5</v>
      </c>
      <c r="BH91" s="2"/>
      <c r="BI91" s="2"/>
      <c r="BJ91" s="2"/>
      <c r="BK91" s="2"/>
      <c r="BL91" s="8"/>
      <c r="BM91" s="8"/>
      <c r="BQ91" s="6">
        <v>1072.5</v>
      </c>
      <c r="BR91" s="6">
        <v>774.75</v>
      </c>
      <c r="BS91" s="2"/>
      <c r="BT91" s="2"/>
      <c r="BU91" s="2"/>
      <c r="BV91" s="2"/>
      <c r="BW91" s="8"/>
      <c r="BX91" s="8"/>
      <c r="CB91" s="6">
        <v>-2.75</v>
      </c>
      <c r="CC91" s="6">
        <v>-7.25</v>
      </c>
      <c r="CD91" s="2"/>
      <c r="CE91" s="2"/>
      <c r="CF91" s="2"/>
      <c r="CG91" s="2"/>
      <c r="CH91" s="8"/>
      <c r="CI91" s="8"/>
    </row>
    <row r="92" spans="1:87" s="1" customFormat="1">
      <c r="C92" s="6">
        <v>-5.25</v>
      </c>
      <c r="D92" s="6">
        <v>72.5</v>
      </c>
      <c r="E92" s="2"/>
      <c r="F92" s="2"/>
      <c r="G92" s="2"/>
      <c r="H92" s="2"/>
      <c r="I92" s="8"/>
      <c r="J92" s="8"/>
      <c r="K92"/>
      <c r="N92" s="6">
        <v>5</v>
      </c>
      <c r="O92" s="6">
        <v>63.75</v>
      </c>
      <c r="P92" s="2"/>
      <c r="Q92" s="2"/>
      <c r="R92" s="2"/>
      <c r="S92" s="2"/>
      <c r="T92" s="8"/>
      <c r="U92" s="8"/>
      <c r="Y92" s="6">
        <v>21.75</v>
      </c>
      <c r="Z92" s="6">
        <v>29.25</v>
      </c>
      <c r="AA92" s="2"/>
      <c r="AB92" s="2"/>
      <c r="AC92" s="2"/>
      <c r="AD92" s="2"/>
      <c r="AE92" s="8"/>
      <c r="AF92" s="8"/>
      <c r="AJ92" s="6">
        <v>12</v>
      </c>
      <c r="AK92" s="6">
        <v>18.5</v>
      </c>
      <c r="AL92" s="2"/>
      <c r="AM92" s="2"/>
      <c r="AN92" s="2"/>
      <c r="AO92" s="2"/>
      <c r="AP92" s="8"/>
      <c r="AQ92" s="8"/>
      <c r="AU92" s="6">
        <v>315</v>
      </c>
      <c r="AV92" s="6">
        <v>3229</v>
      </c>
      <c r="AW92" s="2"/>
      <c r="AX92" s="2"/>
      <c r="AY92" s="2"/>
      <c r="AZ92" s="2"/>
      <c r="BA92" s="8"/>
      <c r="BB92" s="8"/>
      <c r="BF92" s="6">
        <v>289</v>
      </c>
      <c r="BG92" s="6">
        <v>662.25</v>
      </c>
      <c r="BH92" s="2"/>
      <c r="BI92" s="2"/>
      <c r="BJ92" s="2"/>
      <c r="BK92" s="2"/>
      <c r="BL92" s="8"/>
      <c r="BM92" s="8"/>
      <c r="BQ92" s="6">
        <v>581.25</v>
      </c>
      <c r="BR92" s="6">
        <v>1008.25</v>
      </c>
      <c r="BS92" s="2"/>
      <c r="BT92" s="2"/>
      <c r="BU92" s="2"/>
      <c r="BV92" s="2"/>
      <c r="BW92" s="8"/>
      <c r="BX92" s="8"/>
      <c r="CB92" s="6">
        <v>-14.25</v>
      </c>
      <c r="CC92" s="6">
        <v>7.5</v>
      </c>
      <c r="CD92" s="2"/>
      <c r="CE92" s="2"/>
      <c r="CF92" s="2"/>
      <c r="CG92" s="2"/>
      <c r="CH92" s="8"/>
      <c r="CI92" s="8"/>
    </row>
    <row r="93" spans="1:87" s="1" customFormat="1">
      <c r="A93" s="1" t="s">
        <v>1</v>
      </c>
      <c r="B93" s="1" t="s">
        <v>2</v>
      </c>
      <c r="C93" s="2"/>
      <c r="D93" s="8"/>
      <c r="E93" s="6">
        <v>183.5</v>
      </c>
      <c r="F93" s="3">
        <v>108</v>
      </c>
      <c r="G93" s="3">
        <v>4260.5</v>
      </c>
      <c r="H93" s="4">
        <v>2211.25</v>
      </c>
      <c r="I93" s="7">
        <v>308.5</v>
      </c>
      <c r="J93" s="7">
        <v>45.5</v>
      </c>
      <c r="K93"/>
      <c r="L93" s="1" t="s">
        <v>1</v>
      </c>
      <c r="M93" s="1" t="s">
        <v>2</v>
      </c>
      <c r="N93" s="2"/>
      <c r="O93" s="8"/>
      <c r="P93" s="6">
        <v>1353.5</v>
      </c>
      <c r="Q93" s="3"/>
      <c r="R93" s="3">
        <v>1620.25</v>
      </c>
      <c r="S93" s="4">
        <v>11702.25</v>
      </c>
      <c r="T93" s="7">
        <v>6546.25</v>
      </c>
      <c r="U93" s="7">
        <v>35</v>
      </c>
      <c r="W93" s="1" t="s">
        <v>1</v>
      </c>
      <c r="X93" s="1" t="s">
        <v>2</v>
      </c>
      <c r="Y93" s="2"/>
      <c r="Z93" s="8"/>
      <c r="AA93" s="6">
        <v>53.75</v>
      </c>
      <c r="AB93" s="3">
        <v>52.5</v>
      </c>
      <c r="AC93" s="3">
        <v>229.25</v>
      </c>
      <c r="AD93" s="4">
        <v>153.25</v>
      </c>
      <c r="AE93" s="7">
        <v>48</v>
      </c>
      <c r="AF93" s="7">
        <v>12.5</v>
      </c>
      <c r="AH93" s="1" t="s">
        <v>1</v>
      </c>
      <c r="AI93" s="1" t="s">
        <v>2</v>
      </c>
      <c r="AJ93" s="2"/>
      <c r="AK93" s="8"/>
      <c r="AL93" s="6">
        <v>64</v>
      </c>
      <c r="AM93" s="3">
        <v>44.5</v>
      </c>
      <c r="AN93" s="3">
        <v>235.25</v>
      </c>
      <c r="AO93" s="4">
        <v>152</v>
      </c>
      <c r="AP93" s="7">
        <v>83</v>
      </c>
      <c r="AQ93" s="7">
        <v>8.5</v>
      </c>
      <c r="AS93" s="1" t="s">
        <v>1</v>
      </c>
      <c r="AT93" s="1" t="s">
        <v>2</v>
      </c>
      <c r="AU93" s="2"/>
      <c r="AV93" s="8"/>
      <c r="AW93" s="6">
        <v>11954.75</v>
      </c>
      <c r="AX93" s="3">
        <v>12490.75</v>
      </c>
      <c r="AY93" s="3">
        <v>24813.75</v>
      </c>
      <c r="AZ93" s="4">
        <v>21988.25</v>
      </c>
      <c r="BA93" s="7">
        <v>23951.75</v>
      </c>
      <c r="BB93" s="7">
        <v>7368.5</v>
      </c>
      <c r="BD93" s="1" t="s">
        <v>1</v>
      </c>
      <c r="BE93" s="1" t="s">
        <v>2</v>
      </c>
      <c r="BF93" s="2"/>
      <c r="BG93" s="8"/>
      <c r="BH93" s="6">
        <v>1725.25</v>
      </c>
      <c r="BI93" s="3">
        <v>2017</v>
      </c>
      <c r="BJ93" s="3">
        <v>6523.5</v>
      </c>
      <c r="BK93" s="4">
        <v>4394.25</v>
      </c>
      <c r="BL93" s="7">
        <v>6571.25</v>
      </c>
      <c r="BM93" s="7">
        <v>1636.75</v>
      </c>
      <c r="BO93" s="1" t="s">
        <v>1</v>
      </c>
      <c r="BP93" s="1" t="s">
        <v>2</v>
      </c>
      <c r="BQ93" s="2"/>
      <c r="BR93" s="8"/>
      <c r="BS93" s="6">
        <v>1254.25</v>
      </c>
      <c r="BT93" s="3">
        <v>871.75</v>
      </c>
      <c r="BU93" s="3">
        <v>609.25</v>
      </c>
      <c r="BV93" s="4">
        <v>399</v>
      </c>
      <c r="BW93" s="7">
        <v>597.75</v>
      </c>
      <c r="BX93" s="7">
        <v>1283.5</v>
      </c>
      <c r="BZ93" s="1" t="s">
        <v>1</v>
      </c>
      <c r="CA93" s="1" t="s">
        <v>2</v>
      </c>
      <c r="CB93" s="2"/>
      <c r="CC93" s="8"/>
      <c r="CD93" s="6">
        <v>51.25</v>
      </c>
      <c r="CE93" s="3">
        <v>34</v>
      </c>
      <c r="CF93" s="3">
        <v>234.25</v>
      </c>
      <c r="CG93" s="4">
        <v>137.5</v>
      </c>
      <c r="CH93" s="7">
        <v>92.75</v>
      </c>
      <c r="CI93" s="7">
        <v>13.25</v>
      </c>
    </row>
    <row r="94" spans="1:87" s="1" customFormat="1">
      <c r="C94" s="2"/>
      <c r="D94" s="8"/>
      <c r="E94" s="6">
        <v>261.75</v>
      </c>
      <c r="F94" s="3">
        <v>529.75</v>
      </c>
      <c r="G94" s="4">
        <v>921</v>
      </c>
      <c r="H94" s="4">
        <v>413.75</v>
      </c>
      <c r="I94" s="7">
        <v>187.25</v>
      </c>
      <c r="J94" s="7">
        <v>22.75</v>
      </c>
      <c r="K94"/>
      <c r="N94" s="2"/>
      <c r="O94" s="8"/>
      <c r="P94" s="6">
        <v>4442</v>
      </c>
      <c r="Q94" s="3">
        <v>4153</v>
      </c>
      <c r="R94" s="4">
        <v>9058.5</v>
      </c>
      <c r="S94" s="4">
        <v>3391.5</v>
      </c>
      <c r="T94" s="7">
        <v>3153.75</v>
      </c>
      <c r="U94" s="7">
        <v>15.75</v>
      </c>
      <c r="Y94" s="2"/>
      <c r="Z94" s="8"/>
      <c r="AA94" s="6">
        <v>81.5</v>
      </c>
      <c r="AB94" s="3">
        <v>77</v>
      </c>
      <c r="AC94" s="4">
        <v>99.75</v>
      </c>
      <c r="AD94" s="4">
        <v>125.75</v>
      </c>
      <c r="AE94" s="7">
        <v>40</v>
      </c>
      <c r="AF94" s="7">
        <v>2.5</v>
      </c>
      <c r="AJ94" s="2"/>
      <c r="AK94" s="8"/>
      <c r="AL94" s="6">
        <v>75.25</v>
      </c>
      <c r="AM94" s="3">
        <v>55.5</v>
      </c>
      <c r="AN94" s="4">
        <v>105.75</v>
      </c>
      <c r="AO94" s="4">
        <v>261.25</v>
      </c>
      <c r="AP94" s="7">
        <v>58.25</v>
      </c>
      <c r="AQ94" s="7">
        <v>-2.75</v>
      </c>
      <c r="AU94" s="2"/>
      <c r="AV94" s="8"/>
      <c r="AW94" s="6">
        <v>19146.25</v>
      </c>
      <c r="AX94" s="3">
        <v>19160.75</v>
      </c>
      <c r="AY94" s="4">
        <v>19130.5</v>
      </c>
      <c r="AZ94" s="4">
        <v>17280.25</v>
      </c>
      <c r="BA94" s="7">
        <v>24216.5</v>
      </c>
      <c r="BB94" s="7">
        <v>6516.5</v>
      </c>
      <c r="BF94" s="2"/>
      <c r="BG94" s="8"/>
      <c r="BH94" s="6">
        <v>3074</v>
      </c>
      <c r="BI94" s="3">
        <v>3801.5</v>
      </c>
      <c r="BJ94" s="4">
        <v>5966</v>
      </c>
      <c r="BK94" s="4">
        <v>1565.75</v>
      </c>
      <c r="BL94" s="7">
        <v>7479.75</v>
      </c>
      <c r="BM94" s="7">
        <v>1489.25</v>
      </c>
      <c r="BQ94" s="2"/>
      <c r="BR94" s="8"/>
      <c r="BS94" s="6">
        <v>859.25</v>
      </c>
      <c r="BT94" s="3">
        <v>1169.75</v>
      </c>
      <c r="BU94" s="4">
        <v>408</v>
      </c>
      <c r="BV94" s="4">
        <v>210.25</v>
      </c>
      <c r="BW94" s="7">
        <v>617.5</v>
      </c>
      <c r="BX94" s="7">
        <v>897.25</v>
      </c>
      <c r="CB94" s="2"/>
      <c r="CC94" s="8"/>
      <c r="CD94" s="6">
        <v>98.75</v>
      </c>
      <c r="CE94" s="3">
        <v>81.5</v>
      </c>
      <c r="CF94" s="4">
        <v>61.25</v>
      </c>
      <c r="CG94" s="4">
        <v>106</v>
      </c>
      <c r="CH94" s="7">
        <v>57.75</v>
      </c>
      <c r="CI94" s="7">
        <v>-2</v>
      </c>
    </row>
    <row r="95" spans="1:87" s="1" customFormat="1">
      <c r="C95" s="2"/>
      <c r="D95" s="8"/>
      <c r="E95" s="6">
        <v>155.5</v>
      </c>
      <c r="F95" s="3">
        <v>603.5</v>
      </c>
      <c r="G95" s="4">
        <v>1479.75</v>
      </c>
      <c r="H95" s="4">
        <v>4041.5</v>
      </c>
      <c r="I95" s="7">
        <v>266.25</v>
      </c>
      <c r="J95" s="7">
        <v>42.75</v>
      </c>
      <c r="K95"/>
      <c r="N95" s="2"/>
      <c r="O95" s="8"/>
      <c r="P95" s="6">
        <v>1285</v>
      </c>
      <c r="Q95" s="3">
        <v>7599.5</v>
      </c>
      <c r="R95" s="4">
        <v>12778</v>
      </c>
      <c r="S95" s="4">
        <v>18908</v>
      </c>
      <c r="T95" s="7">
        <v>4636.75</v>
      </c>
      <c r="U95" s="7">
        <v>49</v>
      </c>
      <c r="Y95" s="2"/>
      <c r="Z95" s="8"/>
      <c r="AA95" s="6">
        <v>56.25</v>
      </c>
      <c r="AB95" s="3">
        <v>115.5</v>
      </c>
      <c r="AC95" s="4">
        <v>122</v>
      </c>
      <c r="AD95" s="4">
        <v>243</v>
      </c>
      <c r="AE95" s="7">
        <v>67.5</v>
      </c>
      <c r="AF95" s="7">
        <v>-7</v>
      </c>
      <c r="AJ95" s="2"/>
      <c r="AK95" s="8"/>
      <c r="AL95" s="6">
        <v>86.5</v>
      </c>
      <c r="AM95" s="3">
        <v>83.25</v>
      </c>
      <c r="AN95" s="4">
        <v>130</v>
      </c>
      <c r="AO95" s="4">
        <v>215.5</v>
      </c>
      <c r="AP95" s="7">
        <v>91.75</v>
      </c>
      <c r="AQ95" s="7">
        <v>-1</v>
      </c>
      <c r="AU95" s="2"/>
      <c r="AV95" s="8"/>
      <c r="AW95" s="6">
        <v>8942.25</v>
      </c>
      <c r="AX95" s="3">
        <v>20682.25</v>
      </c>
      <c r="AY95" s="4">
        <v>18738</v>
      </c>
      <c r="AZ95" s="4">
        <v>20697.5</v>
      </c>
      <c r="BA95" s="7">
        <v>23824.75</v>
      </c>
      <c r="BB95" s="7">
        <v>10103</v>
      </c>
      <c r="BF95" s="2"/>
      <c r="BG95" s="8"/>
      <c r="BH95" s="6">
        <v>1014.25</v>
      </c>
      <c r="BI95" s="3">
        <v>4762.75</v>
      </c>
      <c r="BJ95" s="4">
        <v>6710.75</v>
      </c>
      <c r="BK95" s="4">
        <v>8857.75</v>
      </c>
      <c r="BL95" s="7">
        <v>5215.75</v>
      </c>
      <c r="BM95" s="7">
        <v>2362.25</v>
      </c>
      <c r="BQ95" s="2"/>
      <c r="BR95" s="8"/>
      <c r="BS95" s="6">
        <v>1161.75</v>
      </c>
      <c r="BT95" s="3">
        <v>582.25</v>
      </c>
      <c r="BU95" s="4">
        <v>597.5</v>
      </c>
      <c r="BV95" s="4">
        <v>338</v>
      </c>
      <c r="BW95" s="7">
        <v>231.5</v>
      </c>
      <c r="BX95" s="7">
        <v>839.75</v>
      </c>
      <c r="CB95" s="2"/>
      <c r="CC95" s="8"/>
      <c r="CD95" s="6">
        <v>38.75</v>
      </c>
      <c r="CE95" s="3">
        <v>205.5</v>
      </c>
      <c r="CF95" s="4">
        <v>78.75</v>
      </c>
      <c r="CG95" s="4">
        <v>200.25</v>
      </c>
      <c r="CH95" s="7">
        <v>57.25</v>
      </c>
      <c r="CI95" s="7">
        <v>3.75</v>
      </c>
    </row>
    <row r="96" spans="1:87" s="1" customFormat="1">
      <c r="B96" s="1" t="s">
        <v>3</v>
      </c>
      <c r="C96" s="2"/>
      <c r="D96" s="8"/>
      <c r="E96" s="6">
        <v>354.5</v>
      </c>
      <c r="F96" s="3">
        <v>102.75</v>
      </c>
      <c r="G96" s="4">
        <v>3059.5</v>
      </c>
      <c r="H96" s="4">
        <v>3530.75</v>
      </c>
      <c r="I96" s="7">
        <v>463</v>
      </c>
      <c r="J96" s="8"/>
      <c r="K96"/>
      <c r="M96" s="1" t="s">
        <v>3</v>
      </c>
      <c r="N96" s="2"/>
      <c r="O96" s="8"/>
      <c r="P96" s="6">
        <v>3540.5</v>
      </c>
      <c r="Q96" s="3">
        <v>1396.75</v>
      </c>
      <c r="R96" s="4">
        <v>15485.25</v>
      </c>
      <c r="S96" s="4">
        <v>13935.75</v>
      </c>
      <c r="T96" s="7">
        <v>6348.75</v>
      </c>
      <c r="U96" s="8"/>
      <c r="X96" s="1" t="s">
        <v>3</v>
      </c>
      <c r="Y96" s="2"/>
      <c r="Z96" s="8"/>
      <c r="AA96" s="6">
        <v>87.75</v>
      </c>
      <c r="AB96" s="3">
        <v>44.25</v>
      </c>
      <c r="AC96" s="4">
        <v>100</v>
      </c>
      <c r="AD96" s="4">
        <v>102.25</v>
      </c>
      <c r="AE96" s="7">
        <v>58.5</v>
      </c>
      <c r="AF96" s="8"/>
      <c r="AI96" s="1" t="s">
        <v>3</v>
      </c>
      <c r="AJ96" s="2"/>
      <c r="AK96" s="8"/>
      <c r="AL96" s="6">
        <v>107.25</v>
      </c>
      <c r="AM96" s="3">
        <v>34.25</v>
      </c>
      <c r="AN96" s="4">
        <v>131</v>
      </c>
      <c r="AO96" s="4">
        <v>79.5</v>
      </c>
      <c r="AP96" s="7">
        <v>61.25</v>
      </c>
      <c r="AQ96" s="8"/>
      <c r="AT96" s="1" t="s">
        <v>3</v>
      </c>
      <c r="AU96" s="2"/>
      <c r="AV96" s="8"/>
      <c r="AW96" s="6">
        <v>23882.25</v>
      </c>
      <c r="AX96" s="3">
        <v>9954.75</v>
      </c>
      <c r="AY96" s="4">
        <v>21233</v>
      </c>
      <c r="AZ96" s="4">
        <v>22737.5</v>
      </c>
      <c r="BA96" s="7">
        <v>23807.5</v>
      </c>
      <c r="BB96" s="8"/>
      <c r="BE96" s="1" t="s">
        <v>3</v>
      </c>
      <c r="BF96" s="2"/>
      <c r="BG96" s="8"/>
      <c r="BH96" s="6">
        <v>2670.25</v>
      </c>
      <c r="BI96" s="3">
        <v>1704.75</v>
      </c>
      <c r="BJ96" s="4">
        <v>6416.25</v>
      </c>
      <c r="BK96" s="4">
        <v>8769.75</v>
      </c>
      <c r="BL96" s="7">
        <v>8678.5</v>
      </c>
      <c r="BM96" s="8"/>
      <c r="BP96" s="1" t="s">
        <v>3</v>
      </c>
      <c r="BQ96" s="2"/>
      <c r="BR96" s="8"/>
      <c r="BS96" s="6">
        <v>1645.75</v>
      </c>
      <c r="BT96" s="3">
        <v>673.5</v>
      </c>
      <c r="BU96" s="4">
        <v>456</v>
      </c>
      <c r="BV96" s="4">
        <v>180.25</v>
      </c>
      <c r="BW96" s="7">
        <v>352.25</v>
      </c>
      <c r="BX96" s="8"/>
      <c r="CA96" s="1" t="s">
        <v>3</v>
      </c>
      <c r="CB96" s="2"/>
      <c r="CC96" s="8"/>
      <c r="CD96" s="6">
        <v>73.75</v>
      </c>
      <c r="CE96" s="3">
        <v>33.5</v>
      </c>
      <c r="CF96" s="4">
        <v>98.75</v>
      </c>
      <c r="CG96" s="4">
        <v>126.25</v>
      </c>
      <c r="CH96" s="7">
        <v>80.25</v>
      </c>
      <c r="CI96" s="8">
        <v>0</v>
      </c>
    </row>
    <row r="97" spans="2:87" s="1" customFormat="1">
      <c r="C97" s="2"/>
      <c r="D97" s="8"/>
      <c r="E97" s="6">
        <v>232.75</v>
      </c>
      <c r="F97" s="3">
        <v>84</v>
      </c>
      <c r="G97" s="4">
        <v>3814</v>
      </c>
      <c r="H97" s="4">
        <v>826</v>
      </c>
      <c r="I97" s="7">
        <v>416.75</v>
      </c>
      <c r="J97" s="8"/>
      <c r="K97"/>
      <c r="N97" s="2"/>
      <c r="O97" s="8"/>
      <c r="P97" s="6">
        <v>1998.5</v>
      </c>
      <c r="Q97" s="3">
        <v>728.75</v>
      </c>
      <c r="R97" s="4">
        <v>16292</v>
      </c>
      <c r="S97" s="4">
        <v>5327.75</v>
      </c>
      <c r="T97" s="7">
        <v>5834</v>
      </c>
      <c r="U97" s="8"/>
      <c r="Y97" s="2"/>
      <c r="Z97" s="8"/>
      <c r="AA97" s="6">
        <v>62.75</v>
      </c>
      <c r="AB97" s="3">
        <v>45</v>
      </c>
      <c r="AC97" s="4">
        <v>147.5</v>
      </c>
      <c r="AD97" s="4">
        <v>77</v>
      </c>
      <c r="AE97" s="7">
        <v>31</v>
      </c>
      <c r="AF97" s="8"/>
      <c r="AJ97" s="2"/>
      <c r="AK97" s="8"/>
      <c r="AL97" s="6">
        <v>105.25</v>
      </c>
      <c r="AM97" s="3">
        <v>32</v>
      </c>
      <c r="AN97" s="4">
        <v>174.5</v>
      </c>
      <c r="AO97" s="4">
        <v>51</v>
      </c>
      <c r="AP97" s="7">
        <v>30.25</v>
      </c>
      <c r="AQ97" s="8"/>
      <c r="AU97" s="2"/>
      <c r="AV97" s="8"/>
      <c r="AW97" s="6">
        <v>18373.75</v>
      </c>
      <c r="AX97" s="3">
        <v>12487.25</v>
      </c>
      <c r="AY97" s="4">
        <v>20063.5</v>
      </c>
      <c r="AZ97" s="4">
        <v>20622.5</v>
      </c>
      <c r="BA97" s="7">
        <v>25588.25</v>
      </c>
      <c r="BB97" s="8"/>
      <c r="BF97" s="2"/>
      <c r="BG97" s="8"/>
      <c r="BH97" s="6">
        <v>2743</v>
      </c>
      <c r="BI97" s="3">
        <v>1511.25</v>
      </c>
      <c r="BJ97" s="4">
        <v>7113.25</v>
      </c>
      <c r="BK97" s="4">
        <v>5693.75</v>
      </c>
      <c r="BL97" s="7">
        <v>7728.25</v>
      </c>
      <c r="BM97" s="8"/>
      <c r="BQ97" s="2"/>
      <c r="BR97" s="8"/>
      <c r="BS97" s="6">
        <v>1749.25</v>
      </c>
      <c r="BT97" s="3">
        <v>641.25</v>
      </c>
      <c r="BU97" s="4">
        <v>376</v>
      </c>
      <c r="BV97" s="4">
        <v>428.25</v>
      </c>
      <c r="BW97" s="7">
        <v>288.5</v>
      </c>
      <c r="BX97" s="8"/>
      <c r="CB97" s="2"/>
      <c r="CC97" s="8"/>
      <c r="CD97" s="6">
        <v>49.75</v>
      </c>
      <c r="CE97" s="3">
        <v>31</v>
      </c>
      <c r="CF97" s="4">
        <v>185</v>
      </c>
      <c r="CG97" s="4">
        <v>68.5</v>
      </c>
      <c r="CH97" s="7">
        <v>41.5</v>
      </c>
      <c r="CI97" s="8">
        <v>0</v>
      </c>
    </row>
    <row r="98" spans="2:87" s="1" customFormat="1">
      <c r="C98" s="8"/>
      <c r="D98" s="8"/>
      <c r="E98" s="3">
        <v>150.75</v>
      </c>
      <c r="F98" s="3">
        <v>90.5</v>
      </c>
      <c r="G98" s="4">
        <v>3847.75</v>
      </c>
      <c r="H98" s="4">
        <v>3770</v>
      </c>
      <c r="I98" s="7">
        <v>177</v>
      </c>
      <c r="J98" s="8"/>
      <c r="K98"/>
      <c r="N98" s="8"/>
      <c r="O98" s="8"/>
      <c r="P98" s="3">
        <v>2194.75</v>
      </c>
      <c r="Q98" s="3">
        <v>1198</v>
      </c>
      <c r="R98" s="4">
        <v>17847.5</v>
      </c>
      <c r="S98" s="4">
        <v>15432.25</v>
      </c>
      <c r="T98" s="7">
        <v>3869.75</v>
      </c>
      <c r="U98" s="8"/>
      <c r="Y98" s="8"/>
      <c r="Z98" s="8"/>
      <c r="AA98" s="3">
        <v>41.75</v>
      </c>
      <c r="AB98" s="3">
        <v>56.75</v>
      </c>
      <c r="AC98" s="4">
        <v>175</v>
      </c>
      <c r="AD98" s="4">
        <v>97.5</v>
      </c>
      <c r="AE98" s="7">
        <v>64.5</v>
      </c>
      <c r="AF98" s="8"/>
      <c r="AJ98" s="8"/>
      <c r="AK98" s="8"/>
      <c r="AL98" s="3">
        <v>104.5</v>
      </c>
      <c r="AM98" s="3">
        <v>56.25</v>
      </c>
      <c r="AN98" s="4">
        <v>205.75</v>
      </c>
      <c r="AO98" s="4">
        <v>107.5</v>
      </c>
      <c r="AP98" s="7">
        <v>58.5</v>
      </c>
      <c r="AQ98" s="8"/>
      <c r="AU98" s="8"/>
      <c r="AV98" s="8"/>
      <c r="AW98" s="3">
        <v>11787.75</v>
      </c>
      <c r="AX98" s="3">
        <v>10045.25</v>
      </c>
      <c r="AY98" s="4">
        <v>20519</v>
      </c>
      <c r="AZ98" s="4">
        <v>24910</v>
      </c>
      <c r="BA98" s="7">
        <v>25858.75</v>
      </c>
      <c r="BB98" s="8"/>
      <c r="BF98" s="8"/>
      <c r="BG98" s="8"/>
      <c r="BH98" s="3">
        <v>1569</v>
      </c>
      <c r="BI98" s="3">
        <v>1791.5</v>
      </c>
      <c r="BJ98" s="4">
        <v>6779.25</v>
      </c>
      <c r="BK98" s="4">
        <v>7563</v>
      </c>
      <c r="BL98" s="7">
        <v>7712.25</v>
      </c>
      <c r="BM98" s="8"/>
      <c r="BQ98" s="8"/>
      <c r="BR98" s="8"/>
      <c r="BS98" s="3">
        <v>1118.75</v>
      </c>
      <c r="BT98" s="3">
        <v>604.5</v>
      </c>
      <c r="BU98" s="4">
        <v>425.75</v>
      </c>
      <c r="BV98" s="4">
        <v>205.5</v>
      </c>
      <c r="BW98" s="7">
        <v>449.25</v>
      </c>
      <c r="BX98" s="8"/>
      <c r="CB98" s="8"/>
      <c r="CC98" s="8"/>
      <c r="CD98" s="3">
        <v>39</v>
      </c>
      <c r="CE98" s="3">
        <v>38.25</v>
      </c>
      <c r="CF98" s="4">
        <v>219.5</v>
      </c>
      <c r="CG98" s="4">
        <v>126.5</v>
      </c>
      <c r="CH98" s="7">
        <v>54.25</v>
      </c>
      <c r="CI98" s="8">
        <v>0</v>
      </c>
    </row>
    <row r="99" spans="2:87" s="1" customFormat="1">
      <c r="B99" s="1" t="s">
        <v>4</v>
      </c>
      <c r="C99" s="8"/>
      <c r="D99" s="8"/>
      <c r="E99" s="3">
        <v>383</v>
      </c>
      <c r="F99" s="3">
        <v>109.25</v>
      </c>
      <c r="G99" s="4">
        <v>215.75</v>
      </c>
      <c r="H99" s="4">
        <v>156.75</v>
      </c>
      <c r="I99" s="7">
        <v>54</v>
      </c>
      <c r="J99" s="7">
        <v>55.5</v>
      </c>
      <c r="K99"/>
      <c r="M99" s="1" t="s">
        <v>4</v>
      </c>
      <c r="N99" s="8"/>
      <c r="O99" s="8"/>
      <c r="P99" s="3">
        <v>6075.25</v>
      </c>
      <c r="Q99" s="3">
        <v>771.5</v>
      </c>
      <c r="R99" s="4">
        <v>4155.25</v>
      </c>
      <c r="S99" s="4">
        <v>3037</v>
      </c>
      <c r="T99" s="7">
        <v>249</v>
      </c>
      <c r="U99" s="7">
        <v>7.25</v>
      </c>
      <c r="X99" s="1" t="s">
        <v>4</v>
      </c>
      <c r="Y99" s="8"/>
      <c r="Z99" s="8"/>
      <c r="AA99" s="3">
        <v>51</v>
      </c>
      <c r="AB99" s="3">
        <v>40</v>
      </c>
      <c r="AC99" s="4">
        <v>74</v>
      </c>
      <c r="AD99" s="4">
        <v>62.25</v>
      </c>
      <c r="AE99" s="7">
        <v>4.5</v>
      </c>
      <c r="AF99" s="7">
        <v>1.5</v>
      </c>
      <c r="AI99" s="1" t="s">
        <v>4</v>
      </c>
      <c r="AJ99" s="8"/>
      <c r="AK99" s="8"/>
      <c r="AL99" s="3">
        <v>76.25</v>
      </c>
      <c r="AM99" s="3">
        <v>36.75</v>
      </c>
      <c r="AN99" s="4">
        <v>95.5</v>
      </c>
      <c r="AO99" s="4">
        <v>59.75</v>
      </c>
      <c r="AP99" s="7">
        <v>-1</v>
      </c>
      <c r="AQ99" s="7">
        <v>0.75</v>
      </c>
      <c r="AT99" s="1" t="s">
        <v>4</v>
      </c>
      <c r="AU99" s="8"/>
      <c r="AV99" s="8"/>
      <c r="AW99" s="3">
        <v>16533.25</v>
      </c>
      <c r="AX99" s="3">
        <v>15377.75</v>
      </c>
      <c r="AY99" s="4">
        <v>22138</v>
      </c>
      <c r="AZ99" s="4">
        <v>22420.25</v>
      </c>
      <c r="BA99" s="7">
        <v>13603</v>
      </c>
      <c r="BB99" s="7">
        <v>4731.75</v>
      </c>
      <c r="BE99" s="1" t="s">
        <v>4</v>
      </c>
      <c r="BF99" s="8"/>
      <c r="BG99" s="8"/>
      <c r="BH99" s="3">
        <v>1823.25</v>
      </c>
      <c r="BI99" s="3">
        <v>1805.5</v>
      </c>
      <c r="BJ99" s="4">
        <v>4459.75</v>
      </c>
      <c r="BK99" s="4">
        <v>6006.75</v>
      </c>
      <c r="BL99" s="7">
        <v>3146.75</v>
      </c>
      <c r="BM99" s="7">
        <v>1204.25</v>
      </c>
      <c r="BP99" s="1" t="s">
        <v>4</v>
      </c>
      <c r="BQ99" s="8"/>
      <c r="BR99" s="8"/>
      <c r="BS99" s="3">
        <v>412.25</v>
      </c>
      <c r="BT99" s="3">
        <v>512.75</v>
      </c>
      <c r="BU99" s="4">
        <v>645</v>
      </c>
      <c r="BV99" s="4">
        <v>379</v>
      </c>
      <c r="BW99" s="7">
        <v>661.5</v>
      </c>
      <c r="BX99" s="7">
        <v>954.75</v>
      </c>
      <c r="CA99" s="1" t="s">
        <v>4</v>
      </c>
      <c r="CB99" s="8"/>
      <c r="CC99" s="8"/>
      <c r="CD99" s="3">
        <v>147.75</v>
      </c>
      <c r="CE99" s="3">
        <v>51</v>
      </c>
      <c r="CF99" s="4">
        <v>61.75</v>
      </c>
      <c r="CG99" s="4">
        <v>71.5</v>
      </c>
      <c r="CH99" s="7">
        <v>12</v>
      </c>
      <c r="CI99" s="7">
        <v>-8.75</v>
      </c>
    </row>
    <row r="100" spans="2:87" s="1" customFormat="1">
      <c r="C100" s="8"/>
      <c r="D100" s="8"/>
      <c r="E100" s="3">
        <v>338.75</v>
      </c>
      <c r="F100" s="3">
        <v>107.25</v>
      </c>
      <c r="G100" s="4">
        <v>172</v>
      </c>
      <c r="H100" s="4">
        <v>128.75</v>
      </c>
      <c r="I100" s="7">
        <v>49</v>
      </c>
      <c r="J100" s="7">
        <v>27.5</v>
      </c>
      <c r="K100"/>
      <c r="N100" s="8"/>
      <c r="O100" s="8"/>
      <c r="P100" s="3">
        <v>4838.75</v>
      </c>
      <c r="Q100" s="3">
        <v>793.25</v>
      </c>
      <c r="R100" s="4">
        <v>2610.25</v>
      </c>
      <c r="S100" s="4">
        <v>1480.5</v>
      </c>
      <c r="T100" s="7">
        <v>504.5</v>
      </c>
      <c r="U100" s="7">
        <v>5.5</v>
      </c>
      <c r="Y100" s="8"/>
      <c r="Z100" s="8"/>
      <c r="AA100" s="3">
        <v>44.75</v>
      </c>
      <c r="AB100" s="3">
        <v>33.75</v>
      </c>
      <c r="AC100" s="4">
        <v>55</v>
      </c>
      <c r="AD100" s="4">
        <v>90.75</v>
      </c>
      <c r="AE100" s="7">
        <v>20.5</v>
      </c>
      <c r="AF100" s="7">
        <v>17.25</v>
      </c>
      <c r="AJ100" s="8"/>
      <c r="AK100" s="8"/>
      <c r="AL100" s="3">
        <v>90.25</v>
      </c>
      <c r="AM100" s="3">
        <v>37.5</v>
      </c>
      <c r="AN100" s="4">
        <v>67.25</v>
      </c>
      <c r="AO100" s="4">
        <v>123.5</v>
      </c>
      <c r="AP100" s="7">
        <v>6.5</v>
      </c>
      <c r="AQ100" s="7">
        <v>7.75</v>
      </c>
      <c r="AU100" s="8"/>
      <c r="AV100" s="8"/>
      <c r="AW100" s="3">
        <v>19270.5</v>
      </c>
      <c r="AX100" s="3">
        <v>10961.5</v>
      </c>
      <c r="AY100" s="4">
        <v>19683.5</v>
      </c>
      <c r="AZ100" s="4">
        <v>22512.5</v>
      </c>
      <c r="BA100" s="7">
        <v>19111</v>
      </c>
      <c r="BB100" s="7">
        <v>3200.25</v>
      </c>
      <c r="BF100" s="8"/>
      <c r="BG100" s="8"/>
      <c r="BH100" s="3">
        <v>1969.25</v>
      </c>
      <c r="BI100" s="3">
        <v>1358.5</v>
      </c>
      <c r="BJ100" s="4">
        <v>4134.75</v>
      </c>
      <c r="BK100" s="4">
        <v>5596.25</v>
      </c>
      <c r="BL100" s="7">
        <v>3401.25</v>
      </c>
      <c r="BM100" s="7">
        <v>345.75</v>
      </c>
      <c r="BQ100" s="8"/>
      <c r="BR100" s="8"/>
      <c r="BS100" s="3">
        <v>792.25</v>
      </c>
      <c r="BT100" s="3">
        <v>856.25</v>
      </c>
      <c r="BU100" s="4">
        <v>549.5</v>
      </c>
      <c r="BV100" s="4">
        <v>427.5</v>
      </c>
      <c r="BW100" s="7">
        <v>684</v>
      </c>
      <c r="BX100" s="7">
        <v>1560.25</v>
      </c>
      <c r="CB100" s="8"/>
      <c r="CC100" s="8"/>
      <c r="CD100" s="3">
        <v>123.75</v>
      </c>
      <c r="CE100" s="3">
        <v>29.75</v>
      </c>
      <c r="CF100" s="4">
        <v>24</v>
      </c>
      <c r="CG100" s="4">
        <v>99.5</v>
      </c>
      <c r="CH100" s="7">
        <v>20</v>
      </c>
      <c r="CI100" s="7">
        <v>-4.25</v>
      </c>
    </row>
    <row r="101" spans="2:87" s="1" customFormat="1">
      <c r="C101" s="8"/>
      <c r="D101" s="8"/>
      <c r="E101" s="3">
        <v>252.75</v>
      </c>
      <c r="F101" s="3">
        <v>89.25</v>
      </c>
      <c r="G101" s="4">
        <v>114.75</v>
      </c>
      <c r="H101" s="4">
        <v>220.75</v>
      </c>
      <c r="I101" s="7">
        <v>77.25</v>
      </c>
      <c r="J101" s="7">
        <v>32.5</v>
      </c>
      <c r="K101"/>
      <c r="N101" s="8"/>
      <c r="O101" s="8"/>
      <c r="P101" s="3">
        <v>3159.25</v>
      </c>
      <c r="Q101" s="3">
        <v>664.75</v>
      </c>
      <c r="R101" s="4">
        <v>1644.5</v>
      </c>
      <c r="S101" s="4">
        <v>3810</v>
      </c>
      <c r="T101" s="7">
        <v>531.75</v>
      </c>
      <c r="U101" s="7">
        <v>1.25</v>
      </c>
      <c r="Y101" s="8"/>
      <c r="Z101" s="8"/>
      <c r="AA101" s="3">
        <v>28.5</v>
      </c>
      <c r="AB101" s="3">
        <v>32</v>
      </c>
      <c r="AC101" s="4">
        <v>72</v>
      </c>
      <c r="AD101" s="4">
        <v>53.75</v>
      </c>
      <c r="AE101" s="7">
        <v>1.25</v>
      </c>
      <c r="AF101" s="7">
        <v>6</v>
      </c>
      <c r="AJ101" s="8"/>
      <c r="AK101" s="8"/>
      <c r="AL101" s="3">
        <v>84.75</v>
      </c>
      <c r="AM101" s="3">
        <v>29.25</v>
      </c>
      <c r="AN101" s="4">
        <v>93.5</v>
      </c>
      <c r="AO101" s="4">
        <v>56</v>
      </c>
      <c r="AP101" s="7">
        <v>1.5</v>
      </c>
      <c r="AQ101" s="7">
        <v>12.5</v>
      </c>
      <c r="AU101" s="8"/>
      <c r="AV101" s="8"/>
      <c r="AW101" s="3">
        <v>9357</v>
      </c>
      <c r="AX101" s="3">
        <v>9567.75</v>
      </c>
      <c r="AY101" s="4">
        <v>19758.25</v>
      </c>
      <c r="AZ101" s="4">
        <v>23141</v>
      </c>
      <c r="BA101" s="7">
        <v>16875</v>
      </c>
      <c r="BB101" s="7">
        <v>2882</v>
      </c>
      <c r="BF101" s="8"/>
      <c r="BG101" s="8"/>
      <c r="BH101" s="3">
        <v>1017.25</v>
      </c>
      <c r="BI101" s="3">
        <v>1375.75</v>
      </c>
      <c r="BJ101" s="4">
        <v>3309.25</v>
      </c>
      <c r="BK101" s="4">
        <v>7727.5</v>
      </c>
      <c r="BL101" s="7">
        <v>4005.25</v>
      </c>
      <c r="BM101" s="7">
        <v>373.75</v>
      </c>
      <c r="BQ101" s="8"/>
      <c r="BR101" s="8"/>
      <c r="BS101" s="3">
        <v>538.25</v>
      </c>
      <c r="BT101" s="3">
        <v>500.25</v>
      </c>
      <c r="BU101" s="4">
        <v>486</v>
      </c>
      <c r="BV101" s="4">
        <v>418.5</v>
      </c>
      <c r="BW101" s="7">
        <v>566</v>
      </c>
      <c r="BX101" s="7">
        <v>1335.25</v>
      </c>
      <c r="CB101" s="8"/>
      <c r="CC101" s="8"/>
      <c r="CD101" s="3">
        <v>97.75</v>
      </c>
      <c r="CE101" s="3">
        <v>17</v>
      </c>
      <c r="CF101" s="4">
        <v>51.75</v>
      </c>
      <c r="CG101" s="4">
        <v>87.5</v>
      </c>
      <c r="CH101" s="7">
        <v>22.75</v>
      </c>
      <c r="CI101" s="7">
        <v>-2.75</v>
      </c>
    </row>
    <row r="102" spans="2:87" s="1" customFormat="1">
      <c r="B102" s="1" t="s">
        <v>5</v>
      </c>
      <c r="C102" s="8"/>
      <c r="D102" s="8"/>
      <c r="E102" s="3">
        <v>171.5</v>
      </c>
      <c r="F102" s="3">
        <v>202.75</v>
      </c>
      <c r="G102" s="4">
        <v>4410.75</v>
      </c>
      <c r="H102" s="4">
        <v>2155.75</v>
      </c>
      <c r="I102" s="7">
        <v>463.75</v>
      </c>
      <c r="J102" s="7">
        <v>48.5</v>
      </c>
      <c r="K102"/>
      <c r="M102" s="1" t="s">
        <v>5</v>
      </c>
      <c r="N102" s="8"/>
      <c r="O102" s="8"/>
      <c r="P102" s="3">
        <v>2807.5</v>
      </c>
      <c r="Q102" s="3">
        <v>1846.25</v>
      </c>
      <c r="R102" s="4">
        <v>18274.5</v>
      </c>
      <c r="S102" s="4">
        <v>12953</v>
      </c>
      <c r="T102" s="7">
        <v>4454.75</v>
      </c>
      <c r="U102" s="7">
        <v>11.25</v>
      </c>
      <c r="X102" s="1" t="s">
        <v>5</v>
      </c>
      <c r="Y102" s="8"/>
      <c r="Z102" s="8"/>
      <c r="AA102" s="3">
        <v>49.75</v>
      </c>
      <c r="AB102" s="3">
        <v>74.5</v>
      </c>
      <c r="AC102" s="4">
        <v>206.5</v>
      </c>
      <c r="AD102" s="4">
        <v>210.25</v>
      </c>
      <c r="AE102" s="7">
        <v>108</v>
      </c>
      <c r="AF102" s="7">
        <v>-2.25</v>
      </c>
      <c r="AI102" s="1" t="s">
        <v>5</v>
      </c>
      <c r="AJ102" s="8"/>
      <c r="AK102" s="8"/>
      <c r="AL102" s="3">
        <v>61.75</v>
      </c>
      <c r="AM102" s="3">
        <v>44.75</v>
      </c>
      <c r="AN102" s="4">
        <v>210.75</v>
      </c>
      <c r="AO102" s="4">
        <v>112.25</v>
      </c>
      <c r="AP102" s="7">
        <v>27.25</v>
      </c>
      <c r="AQ102" s="7">
        <v>3</v>
      </c>
      <c r="AT102" s="1" t="s">
        <v>5</v>
      </c>
      <c r="AU102" s="8"/>
      <c r="AV102" s="8"/>
      <c r="AW102" s="3">
        <v>13362.25</v>
      </c>
      <c r="AX102" s="3">
        <v>8050.25</v>
      </c>
      <c r="AY102" s="4">
        <v>21504.5</v>
      </c>
      <c r="AZ102" s="4">
        <v>23187</v>
      </c>
      <c r="BA102" s="7">
        <v>23502</v>
      </c>
      <c r="BB102" s="7">
        <v>6669.25</v>
      </c>
      <c r="BE102" s="1" t="s">
        <v>5</v>
      </c>
      <c r="BF102" s="8"/>
      <c r="BG102" s="8"/>
      <c r="BH102" s="3">
        <v>901</v>
      </c>
      <c r="BI102" s="3">
        <v>1075.5</v>
      </c>
      <c r="BJ102" s="4">
        <v>4482</v>
      </c>
      <c r="BK102" s="4">
        <v>5582.75</v>
      </c>
      <c r="BL102" s="7">
        <v>2724.25</v>
      </c>
      <c r="BM102" s="7">
        <v>1009.75</v>
      </c>
      <c r="BP102" s="1" t="s">
        <v>5</v>
      </c>
      <c r="BQ102" s="8"/>
      <c r="BR102" s="8"/>
      <c r="BS102" s="3">
        <v>1155.75</v>
      </c>
      <c r="BT102" s="3">
        <v>603</v>
      </c>
      <c r="BU102" s="4">
        <v>875</v>
      </c>
      <c r="BV102" s="4">
        <v>367.25</v>
      </c>
      <c r="BW102" s="7">
        <v>1435</v>
      </c>
      <c r="BX102" s="7">
        <v>968.75</v>
      </c>
      <c r="CA102" s="1" t="s">
        <v>5</v>
      </c>
      <c r="CB102" s="8"/>
      <c r="CC102" s="8"/>
      <c r="CD102" s="3">
        <v>69.5</v>
      </c>
      <c r="CE102" s="3">
        <v>61.5</v>
      </c>
      <c r="CF102" s="4">
        <v>201.25</v>
      </c>
      <c r="CG102" s="4">
        <v>181</v>
      </c>
      <c r="CH102" s="7">
        <v>60.25</v>
      </c>
      <c r="CI102" s="7">
        <v>6</v>
      </c>
    </row>
    <row r="103" spans="2:87" s="1" customFormat="1">
      <c r="C103" s="8"/>
      <c r="D103" s="8"/>
      <c r="E103" s="3">
        <v>528.25</v>
      </c>
      <c r="F103" s="3">
        <v>116.25</v>
      </c>
      <c r="G103" s="4">
        <v>10376.25</v>
      </c>
      <c r="H103" s="4">
        <v>3528.5</v>
      </c>
      <c r="I103" s="7">
        <v>687.75</v>
      </c>
      <c r="J103" s="7">
        <v>38</v>
      </c>
      <c r="K103"/>
      <c r="N103" s="8"/>
      <c r="O103" s="8"/>
      <c r="P103" s="3">
        <v>6415.75</v>
      </c>
      <c r="Q103" s="3">
        <v>853.25</v>
      </c>
      <c r="R103" s="4">
        <v>23656.5</v>
      </c>
      <c r="S103" s="4">
        <v>14862.5</v>
      </c>
      <c r="T103" s="7">
        <v>6049.25</v>
      </c>
      <c r="U103" s="7">
        <v>21.25</v>
      </c>
      <c r="Y103" s="8"/>
      <c r="Z103" s="8"/>
      <c r="AA103" s="3">
        <v>84</v>
      </c>
      <c r="AB103" s="3">
        <v>49.75</v>
      </c>
      <c r="AC103" s="4">
        <v>224.5</v>
      </c>
      <c r="AD103" s="4">
        <v>228</v>
      </c>
      <c r="AE103" s="7">
        <v>77.5</v>
      </c>
      <c r="AF103" s="7">
        <v>33.5</v>
      </c>
      <c r="AJ103" s="8"/>
      <c r="AK103" s="8"/>
      <c r="AL103" s="3">
        <v>123.25</v>
      </c>
      <c r="AM103" s="3">
        <v>29.25</v>
      </c>
      <c r="AN103" s="4">
        <v>226.75</v>
      </c>
      <c r="AO103" s="4">
        <v>100</v>
      </c>
      <c r="AP103" s="7">
        <v>12.25</v>
      </c>
      <c r="AQ103" s="7">
        <v>5</v>
      </c>
      <c r="AU103" s="8"/>
      <c r="AV103" s="8"/>
      <c r="AW103" s="3">
        <v>19328</v>
      </c>
      <c r="AX103" s="3">
        <v>3171.75</v>
      </c>
      <c r="AY103" s="4">
        <v>24546.5</v>
      </c>
      <c r="AZ103" s="4">
        <v>23048.5</v>
      </c>
      <c r="BA103" s="7">
        <v>20528.5</v>
      </c>
      <c r="BB103" s="7">
        <v>11193.25</v>
      </c>
      <c r="BF103" s="8"/>
      <c r="BG103" s="8"/>
      <c r="BH103" s="3">
        <v>2025</v>
      </c>
      <c r="BI103" s="3">
        <v>1378</v>
      </c>
      <c r="BJ103" s="4">
        <v>5268.75</v>
      </c>
      <c r="BK103" s="4">
        <v>4703.75</v>
      </c>
      <c r="BL103" s="7">
        <v>5228.25</v>
      </c>
      <c r="BM103" s="7">
        <v>970</v>
      </c>
      <c r="BQ103" s="8"/>
      <c r="BR103" s="8"/>
      <c r="BS103" s="3">
        <v>861.25</v>
      </c>
      <c r="BT103" s="3">
        <v>590.5</v>
      </c>
      <c r="BU103" s="4">
        <v>493</v>
      </c>
      <c r="BV103" s="4">
        <v>283</v>
      </c>
      <c r="BW103" s="7">
        <v>231.75</v>
      </c>
      <c r="BX103" s="7">
        <v>1248.5</v>
      </c>
      <c r="CB103" s="8"/>
      <c r="CC103" s="8"/>
      <c r="CD103" s="3">
        <v>202.5</v>
      </c>
      <c r="CE103" s="3">
        <v>25.5</v>
      </c>
      <c r="CF103" s="4">
        <v>224.25</v>
      </c>
      <c r="CG103" s="4">
        <v>147.25</v>
      </c>
      <c r="CH103" s="7">
        <v>71</v>
      </c>
      <c r="CI103" s="7">
        <v>-2</v>
      </c>
    </row>
    <row r="104" spans="2:87" s="1" customFormat="1">
      <c r="C104" s="8"/>
      <c r="D104" s="8"/>
      <c r="E104" s="3">
        <v>295.75</v>
      </c>
      <c r="F104" s="3">
        <v>284.5</v>
      </c>
      <c r="G104" s="4">
        <v>4700.25</v>
      </c>
      <c r="H104" s="4">
        <v>4156.75</v>
      </c>
      <c r="I104" s="7">
        <v>255</v>
      </c>
      <c r="J104" s="7">
        <v>24</v>
      </c>
      <c r="K104"/>
      <c r="N104" s="8"/>
      <c r="O104" s="8"/>
      <c r="P104" s="3">
        <v>6916.75</v>
      </c>
      <c r="Q104" s="3">
        <v>2030.5</v>
      </c>
      <c r="R104" s="4">
        <v>19080.75</v>
      </c>
      <c r="S104" s="4">
        <v>13075</v>
      </c>
      <c r="T104" s="7">
        <v>4235.5</v>
      </c>
      <c r="U104" s="7">
        <v>15</v>
      </c>
      <c r="Y104" s="8"/>
      <c r="Z104" s="8"/>
      <c r="AA104" s="3">
        <v>54.5</v>
      </c>
      <c r="AB104" s="3">
        <v>58.25</v>
      </c>
      <c r="AC104" s="4">
        <v>265.25</v>
      </c>
      <c r="AD104" s="4">
        <v>216.75</v>
      </c>
      <c r="AE104" s="7">
        <v>40</v>
      </c>
      <c r="AF104" s="7">
        <v>70.75</v>
      </c>
      <c r="AJ104" s="8"/>
      <c r="AK104" s="8"/>
      <c r="AL104" s="3">
        <v>135.25</v>
      </c>
      <c r="AM104" s="3">
        <v>87.75</v>
      </c>
      <c r="AN104" s="4">
        <v>187.75</v>
      </c>
      <c r="AO104" s="4">
        <v>211.75</v>
      </c>
      <c r="AP104" s="7">
        <v>18.75</v>
      </c>
      <c r="AQ104" s="7">
        <v>4.75</v>
      </c>
      <c r="AU104" s="8"/>
      <c r="AV104" s="8"/>
      <c r="AW104" s="3">
        <v>15583.25</v>
      </c>
      <c r="AX104" s="3">
        <v>8717</v>
      </c>
      <c r="AY104" s="4">
        <v>22011.25</v>
      </c>
      <c r="AZ104" s="4">
        <v>25751.25</v>
      </c>
      <c r="BA104" s="7">
        <v>21583.25</v>
      </c>
      <c r="BB104" s="7">
        <v>9775.75</v>
      </c>
      <c r="BF104" s="8"/>
      <c r="BG104" s="8"/>
      <c r="BH104" s="3">
        <v>1905.5</v>
      </c>
      <c r="BI104" s="3">
        <v>1177.75</v>
      </c>
      <c r="BJ104" s="4">
        <v>5087.5</v>
      </c>
      <c r="BK104" s="4">
        <v>3134.5</v>
      </c>
      <c r="BL104" s="7">
        <v>6591.75</v>
      </c>
      <c r="BM104" s="7">
        <v>805.75</v>
      </c>
      <c r="BQ104" s="8"/>
      <c r="BR104" s="8"/>
      <c r="BS104" s="3">
        <v>831.75</v>
      </c>
      <c r="BT104" s="3">
        <v>1215.5</v>
      </c>
      <c r="BU104" s="4">
        <v>723</v>
      </c>
      <c r="BV104" s="4">
        <v>516</v>
      </c>
      <c r="BW104" s="7">
        <v>398.5</v>
      </c>
      <c r="BX104" s="7">
        <v>842.5</v>
      </c>
      <c r="CB104" s="8"/>
      <c r="CC104" s="8"/>
      <c r="CD104" s="3">
        <v>239.5</v>
      </c>
      <c r="CE104" s="3">
        <v>64</v>
      </c>
      <c r="CF104" s="4">
        <v>181.25</v>
      </c>
      <c r="CG104" s="4">
        <v>173.25</v>
      </c>
      <c r="CH104" s="7">
        <v>44.75</v>
      </c>
      <c r="CI104" s="7">
        <v>1.75</v>
      </c>
    </row>
    <row r="105" spans="2:87" s="1" customFormat="1">
      <c r="B105" s="1" t="s">
        <v>6</v>
      </c>
      <c r="C105" s="8"/>
      <c r="D105" s="8"/>
      <c r="E105" s="3">
        <v>115.5</v>
      </c>
      <c r="F105" s="3">
        <v>169.75</v>
      </c>
      <c r="G105" s="4">
        <v>4900.25</v>
      </c>
      <c r="H105" s="4">
        <v>3018</v>
      </c>
      <c r="I105" s="7">
        <v>529.5</v>
      </c>
      <c r="J105" s="7">
        <v>34.25</v>
      </c>
      <c r="K105"/>
      <c r="M105" s="1" t="s">
        <v>6</v>
      </c>
      <c r="N105" s="8"/>
      <c r="O105" s="8"/>
      <c r="P105" s="3">
        <v>2075</v>
      </c>
      <c r="Q105" s="3">
        <v>2519</v>
      </c>
      <c r="R105" s="4">
        <v>20066.25</v>
      </c>
      <c r="S105" s="4">
        <v>11540</v>
      </c>
      <c r="T105" s="7">
        <v>5142.5</v>
      </c>
      <c r="U105" s="7">
        <v>143.25</v>
      </c>
      <c r="X105" s="1" t="s">
        <v>6</v>
      </c>
      <c r="Y105" s="8"/>
      <c r="Z105" s="8"/>
      <c r="AA105" s="3">
        <v>48.25</v>
      </c>
      <c r="AB105" s="3">
        <v>39.25</v>
      </c>
      <c r="AC105" s="4">
        <v>228.75</v>
      </c>
      <c r="AD105" s="4">
        <v>129.5</v>
      </c>
      <c r="AE105" s="7">
        <v>70.5</v>
      </c>
      <c r="AF105" s="7">
        <v>11.5</v>
      </c>
      <c r="AI105" s="1" t="s">
        <v>6</v>
      </c>
      <c r="AJ105" s="8"/>
      <c r="AK105" s="8"/>
      <c r="AL105" s="3">
        <v>34.25</v>
      </c>
      <c r="AM105" s="3">
        <v>26.75</v>
      </c>
      <c r="AN105" s="4">
        <v>233</v>
      </c>
      <c r="AO105" s="4">
        <v>63.25</v>
      </c>
      <c r="AP105" s="7">
        <v>19</v>
      </c>
      <c r="AQ105" s="7">
        <v>22.75</v>
      </c>
      <c r="AT105" s="1" t="s">
        <v>6</v>
      </c>
      <c r="AU105" s="8"/>
      <c r="AV105" s="8"/>
      <c r="AW105" s="3">
        <v>16086.25</v>
      </c>
      <c r="AX105" s="3">
        <v>8265.5</v>
      </c>
      <c r="AY105" s="4">
        <v>21424</v>
      </c>
      <c r="AZ105" s="4">
        <v>23953.5</v>
      </c>
      <c r="BA105" s="7">
        <v>23035.25</v>
      </c>
      <c r="BB105" s="7">
        <v>16145.25</v>
      </c>
      <c r="BE105" s="1" t="s">
        <v>6</v>
      </c>
      <c r="BF105" s="8"/>
      <c r="BG105" s="8"/>
      <c r="BH105" s="3">
        <v>1990.5</v>
      </c>
      <c r="BI105" s="3">
        <v>1839.75</v>
      </c>
      <c r="BJ105" s="4">
        <v>8527.75</v>
      </c>
      <c r="BK105" s="4">
        <v>3978.75</v>
      </c>
      <c r="BL105" s="7">
        <v>4122.5</v>
      </c>
      <c r="BM105" s="7">
        <v>3844</v>
      </c>
      <c r="BP105" s="1" t="s">
        <v>6</v>
      </c>
      <c r="BQ105" s="8"/>
      <c r="BR105" s="8"/>
      <c r="BS105" s="3">
        <v>757</v>
      </c>
      <c r="BT105" s="3">
        <v>239.75</v>
      </c>
      <c r="BU105" s="4">
        <v>364.75</v>
      </c>
      <c r="BV105" s="4">
        <v>1294</v>
      </c>
      <c r="BW105" s="7">
        <v>443.75</v>
      </c>
      <c r="BX105" s="7">
        <v>510.5</v>
      </c>
      <c r="CA105" s="1" t="s">
        <v>6</v>
      </c>
      <c r="CB105" s="8"/>
      <c r="CC105" s="8"/>
      <c r="CD105" s="3">
        <v>60</v>
      </c>
      <c r="CE105" s="3">
        <v>40</v>
      </c>
      <c r="CF105" s="4">
        <v>196</v>
      </c>
      <c r="CG105" s="4">
        <v>114</v>
      </c>
      <c r="CH105" s="7">
        <v>51.75</v>
      </c>
      <c r="CI105" s="7">
        <v>23.25</v>
      </c>
    </row>
    <row r="106" spans="2:87" s="1" customFormat="1">
      <c r="C106" s="8"/>
      <c r="D106" s="8"/>
      <c r="E106" s="3">
        <v>104.25</v>
      </c>
      <c r="F106" s="3">
        <v>275</v>
      </c>
      <c r="G106" s="4">
        <v>4946</v>
      </c>
      <c r="H106" s="4">
        <v>3078</v>
      </c>
      <c r="I106" s="7">
        <v>701</v>
      </c>
      <c r="J106" s="7">
        <v>24.5</v>
      </c>
      <c r="K106"/>
      <c r="N106" s="8"/>
      <c r="O106" s="8"/>
      <c r="P106" s="3">
        <v>1891.25</v>
      </c>
      <c r="Q106" s="3">
        <v>3908.5</v>
      </c>
      <c r="R106" s="4">
        <v>18303</v>
      </c>
      <c r="S106" s="4">
        <v>12191.5</v>
      </c>
      <c r="T106" s="7">
        <v>4220.75</v>
      </c>
      <c r="U106" s="7">
        <v>61.75</v>
      </c>
      <c r="Y106" s="8"/>
      <c r="Z106" s="8"/>
      <c r="AA106" s="3">
        <v>33.25</v>
      </c>
      <c r="AB106" s="3">
        <v>82.25</v>
      </c>
      <c r="AC106" s="4">
        <v>156.5</v>
      </c>
      <c r="AD106" s="4">
        <v>128.25</v>
      </c>
      <c r="AE106" s="7">
        <v>74.25</v>
      </c>
      <c r="AF106" s="7">
        <v>20</v>
      </c>
      <c r="AJ106" s="8"/>
      <c r="AK106" s="8"/>
      <c r="AL106" s="3">
        <v>64.25</v>
      </c>
      <c r="AM106" s="3">
        <v>50.25</v>
      </c>
      <c r="AN106" s="4">
        <v>157.75</v>
      </c>
      <c r="AO106" s="4">
        <v>170</v>
      </c>
      <c r="AP106" s="7">
        <v>30.5</v>
      </c>
      <c r="AQ106" s="7">
        <v>10</v>
      </c>
      <c r="AU106" s="8"/>
      <c r="AV106" s="8"/>
      <c r="AW106" s="3">
        <v>9587.5</v>
      </c>
      <c r="AX106" s="3">
        <v>16619.25</v>
      </c>
      <c r="AY106" s="4">
        <v>22823.75</v>
      </c>
      <c r="AZ106" s="4">
        <v>23533</v>
      </c>
      <c r="BA106" s="7">
        <v>21381.5</v>
      </c>
      <c r="BB106" s="7">
        <v>16320.5</v>
      </c>
      <c r="BF106" s="8"/>
      <c r="BG106" s="8"/>
      <c r="BH106" s="3">
        <v>1554.5</v>
      </c>
      <c r="BI106" s="3">
        <v>3858.75</v>
      </c>
      <c r="BJ106" s="4">
        <v>8054.5</v>
      </c>
      <c r="BK106" s="4">
        <v>5961.75</v>
      </c>
      <c r="BL106" s="7">
        <v>2349.25</v>
      </c>
      <c r="BM106" s="7">
        <v>2246.75</v>
      </c>
      <c r="BQ106" s="8"/>
      <c r="BR106" s="8"/>
      <c r="BS106" s="3">
        <v>1032.25</v>
      </c>
      <c r="BT106" s="3">
        <v>510.75</v>
      </c>
      <c r="BU106" s="4">
        <v>511</v>
      </c>
      <c r="BV106" s="4">
        <v>253</v>
      </c>
      <c r="BW106" s="7">
        <v>583.25</v>
      </c>
      <c r="BX106" s="7">
        <v>679</v>
      </c>
      <c r="CB106" s="8"/>
      <c r="CC106" s="8"/>
      <c r="CD106" s="3">
        <v>27.75</v>
      </c>
      <c r="CE106" s="3">
        <v>71</v>
      </c>
      <c r="CF106" s="4">
        <v>192</v>
      </c>
      <c r="CG106" s="4">
        <v>151</v>
      </c>
      <c r="CH106" s="7">
        <v>54.25</v>
      </c>
      <c r="CI106" s="7">
        <v>1</v>
      </c>
    </row>
    <row r="107" spans="2:87" s="1" customFormat="1">
      <c r="C107" s="8"/>
      <c r="D107" s="8"/>
      <c r="E107" s="3">
        <v>291.5</v>
      </c>
      <c r="F107" s="3">
        <v>221.75</v>
      </c>
      <c r="G107" s="4">
        <v>3988</v>
      </c>
      <c r="H107" s="4">
        <v>1235.75</v>
      </c>
      <c r="I107" s="7">
        <v>418.5</v>
      </c>
      <c r="J107" s="8"/>
      <c r="K107"/>
      <c r="N107" s="8"/>
      <c r="O107" s="8"/>
      <c r="P107" s="3">
        <v>3516.75</v>
      </c>
      <c r="Q107" s="3">
        <v>3076.75</v>
      </c>
      <c r="R107" s="4">
        <v>12127.25</v>
      </c>
      <c r="S107" s="4">
        <v>10583.75</v>
      </c>
      <c r="T107" s="7">
        <v>3550.5</v>
      </c>
      <c r="U107" s="8"/>
      <c r="Y107" s="8"/>
      <c r="Z107" s="8"/>
      <c r="AA107" s="3">
        <v>53.5</v>
      </c>
      <c r="AB107" s="3">
        <v>61.75</v>
      </c>
      <c r="AC107" s="4">
        <v>125.5</v>
      </c>
      <c r="AD107" s="4">
        <v>177.5</v>
      </c>
      <c r="AE107" s="7">
        <v>82.5</v>
      </c>
      <c r="AF107" s="8"/>
      <c r="AJ107" s="8"/>
      <c r="AK107" s="8"/>
      <c r="AL107" s="3">
        <v>52</v>
      </c>
      <c r="AM107" s="3">
        <v>52.25</v>
      </c>
      <c r="AN107" s="4">
        <v>156.5</v>
      </c>
      <c r="AO107" s="4">
        <v>131.75</v>
      </c>
      <c r="AP107" s="7">
        <v>17.25</v>
      </c>
      <c r="AQ107" s="8"/>
      <c r="AU107" s="8"/>
      <c r="AV107" s="8"/>
      <c r="AW107" s="3">
        <v>13469.75</v>
      </c>
      <c r="AX107" s="3">
        <v>14213.75</v>
      </c>
      <c r="AY107" s="4">
        <v>21498.75</v>
      </c>
      <c r="AZ107" s="4">
        <v>24189.5</v>
      </c>
      <c r="BA107" s="7">
        <v>21698.25</v>
      </c>
      <c r="BB107" s="8"/>
      <c r="BF107" s="8"/>
      <c r="BG107" s="8"/>
      <c r="BH107" s="3">
        <v>2468.5</v>
      </c>
      <c r="BI107" s="3">
        <v>2589.5</v>
      </c>
      <c r="BJ107" s="4">
        <v>5793.25</v>
      </c>
      <c r="BK107" s="4">
        <v>3797.5</v>
      </c>
      <c r="BL107" s="7">
        <v>2729</v>
      </c>
      <c r="BM107" s="8"/>
      <c r="BQ107" s="8"/>
      <c r="BR107" s="8"/>
      <c r="BS107" s="3">
        <v>604.75</v>
      </c>
      <c r="BT107" s="3">
        <v>928.5</v>
      </c>
      <c r="BU107" s="4">
        <v>801</v>
      </c>
      <c r="BV107" s="4">
        <v>489</v>
      </c>
      <c r="BW107" s="7">
        <v>427</v>
      </c>
      <c r="BX107" s="8"/>
      <c r="CB107" s="8"/>
      <c r="CC107" s="8"/>
      <c r="CD107" s="3">
        <v>70.75</v>
      </c>
      <c r="CE107" s="3">
        <v>90.75</v>
      </c>
      <c r="CF107" s="4">
        <v>113</v>
      </c>
      <c r="CG107" s="4">
        <v>154.75</v>
      </c>
      <c r="CH107" s="7">
        <v>46.5</v>
      </c>
      <c r="CI107" s="8">
        <v>0</v>
      </c>
    </row>
    <row r="108" spans="2:87" s="1" customFormat="1">
      <c r="B108" s="1" t="s">
        <v>7</v>
      </c>
      <c r="C108" s="8"/>
      <c r="D108" s="8"/>
      <c r="E108" s="3">
        <v>118</v>
      </c>
      <c r="F108" s="3">
        <v>106.25</v>
      </c>
      <c r="G108" s="4">
        <v>3083.75</v>
      </c>
      <c r="H108" s="4">
        <v>1955</v>
      </c>
      <c r="I108" s="7">
        <v>284</v>
      </c>
      <c r="J108" s="7">
        <v>25.5</v>
      </c>
      <c r="K108"/>
      <c r="M108" s="1" t="s">
        <v>7</v>
      </c>
      <c r="N108" s="8"/>
      <c r="O108" s="8"/>
      <c r="P108" s="3">
        <v>1866</v>
      </c>
      <c r="Q108" s="3">
        <v>960.25</v>
      </c>
      <c r="R108" s="4">
        <v>16153</v>
      </c>
      <c r="S108" s="4">
        <v>12937.5</v>
      </c>
      <c r="T108" s="7">
        <v>4298</v>
      </c>
      <c r="U108" s="7">
        <v>40.75</v>
      </c>
      <c r="X108" s="1" t="s">
        <v>7</v>
      </c>
      <c r="Y108" s="8"/>
      <c r="Z108" s="8"/>
      <c r="AA108" s="3">
        <v>33.75</v>
      </c>
      <c r="AB108" s="3">
        <v>34.75</v>
      </c>
      <c r="AC108" s="4">
        <v>139.5</v>
      </c>
      <c r="AD108" s="4">
        <v>189.5</v>
      </c>
      <c r="AE108" s="7">
        <v>42.5</v>
      </c>
      <c r="AF108" s="7">
        <v>1.5</v>
      </c>
      <c r="AI108" s="1" t="s">
        <v>7</v>
      </c>
      <c r="AJ108" s="8"/>
      <c r="AK108" s="8"/>
      <c r="AL108" s="3">
        <v>80.25</v>
      </c>
      <c r="AM108" s="3">
        <v>24.75</v>
      </c>
      <c r="AN108" s="4">
        <v>125.75</v>
      </c>
      <c r="AO108" s="4">
        <v>159.5</v>
      </c>
      <c r="AP108" s="7">
        <v>38.5</v>
      </c>
      <c r="AQ108" s="7">
        <v>3</v>
      </c>
      <c r="AT108" s="1" t="s">
        <v>7</v>
      </c>
      <c r="AU108" s="8"/>
      <c r="AV108" s="8"/>
      <c r="AW108" s="3">
        <v>9164.25</v>
      </c>
      <c r="AX108" s="3">
        <v>11954</v>
      </c>
      <c r="AY108" s="4">
        <v>23769</v>
      </c>
      <c r="AZ108" s="4">
        <v>22224.25</v>
      </c>
      <c r="BA108" s="7">
        <v>21070.25</v>
      </c>
      <c r="BB108" s="7">
        <v>12181.5</v>
      </c>
      <c r="BE108" s="1" t="s">
        <v>7</v>
      </c>
      <c r="BF108" s="8"/>
      <c r="BG108" s="8"/>
      <c r="BH108" s="3">
        <v>1316.75</v>
      </c>
      <c r="BI108" s="3">
        <v>1184.5</v>
      </c>
      <c r="BJ108" s="4">
        <v>8542.25</v>
      </c>
      <c r="BK108" s="4">
        <v>6785.25</v>
      </c>
      <c r="BL108" s="7">
        <v>5094.5</v>
      </c>
      <c r="BM108" s="7">
        <v>1722.75</v>
      </c>
      <c r="BP108" s="1" t="s">
        <v>7</v>
      </c>
      <c r="BQ108" s="8"/>
      <c r="BR108" s="8"/>
      <c r="BS108" s="3">
        <v>855</v>
      </c>
      <c r="BT108" s="3">
        <v>895.75</v>
      </c>
      <c r="BU108" s="4">
        <v>853.5</v>
      </c>
      <c r="BV108" s="4">
        <v>273.5</v>
      </c>
      <c r="BW108" s="7">
        <v>237.75</v>
      </c>
      <c r="BX108" s="7">
        <v>724.25</v>
      </c>
      <c r="CA108" s="1" t="s">
        <v>7</v>
      </c>
      <c r="CB108" s="8"/>
      <c r="CC108" s="8"/>
      <c r="CD108" s="3">
        <v>43.75</v>
      </c>
      <c r="CE108" s="3">
        <v>23</v>
      </c>
      <c r="CF108" s="4">
        <v>151</v>
      </c>
      <c r="CG108" s="4">
        <v>211.75</v>
      </c>
      <c r="CH108" s="7">
        <v>37</v>
      </c>
      <c r="CI108" s="7">
        <v>-5.5</v>
      </c>
    </row>
    <row r="109" spans="2:87" s="1" customFormat="1">
      <c r="C109" s="8"/>
      <c r="D109" s="8"/>
      <c r="E109" s="3">
        <v>62.75</v>
      </c>
      <c r="F109" s="3">
        <v>183.25</v>
      </c>
      <c r="G109" s="4">
        <v>2426.75</v>
      </c>
      <c r="H109" s="4">
        <v>489</v>
      </c>
      <c r="I109" s="7">
        <v>499</v>
      </c>
      <c r="J109" s="7">
        <v>26</v>
      </c>
      <c r="K109"/>
      <c r="N109" s="8"/>
      <c r="O109" s="8"/>
      <c r="P109" s="3">
        <v>578.5</v>
      </c>
      <c r="Q109" s="3">
        <v>2530.25</v>
      </c>
      <c r="R109" s="4">
        <v>15069.5</v>
      </c>
      <c r="S109" s="4">
        <v>4551.5</v>
      </c>
      <c r="T109" s="7">
        <v>5110.5</v>
      </c>
      <c r="U109" s="7">
        <v>6.75</v>
      </c>
      <c r="Y109" s="8"/>
      <c r="Z109" s="8"/>
      <c r="AA109" s="3">
        <v>29.25</v>
      </c>
      <c r="AB109" s="3">
        <v>35.5</v>
      </c>
      <c r="AC109" s="4">
        <v>183.75</v>
      </c>
      <c r="AD109" s="4">
        <v>86</v>
      </c>
      <c r="AE109" s="7">
        <v>68</v>
      </c>
      <c r="AF109" s="7">
        <v>-2.5</v>
      </c>
      <c r="AJ109" s="8"/>
      <c r="AK109" s="8"/>
      <c r="AL109" s="3">
        <v>24.75</v>
      </c>
      <c r="AM109" s="3">
        <v>30.25</v>
      </c>
      <c r="AN109" s="4">
        <v>180.75</v>
      </c>
      <c r="AO109" s="4">
        <v>80.5</v>
      </c>
      <c r="AP109" s="7">
        <v>10.5</v>
      </c>
      <c r="AQ109" s="7">
        <v>-2.5</v>
      </c>
      <c r="AU109" s="8"/>
      <c r="AV109" s="8"/>
      <c r="AW109" s="3">
        <v>4889.25</v>
      </c>
      <c r="AX109" s="3">
        <v>8524.5</v>
      </c>
      <c r="AY109" s="4">
        <v>22887</v>
      </c>
      <c r="AZ109" s="4">
        <v>24011.25</v>
      </c>
      <c r="BA109" s="7">
        <v>22925.5</v>
      </c>
      <c r="BB109" s="7">
        <v>6486.5</v>
      </c>
      <c r="BF109" s="8"/>
      <c r="BG109" s="8"/>
      <c r="BH109" s="3">
        <v>942</v>
      </c>
      <c r="BI109" s="3">
        <v>1234.5</v>
      </c>
      <c r="BJ109" s="4">
        <v>8299.25</v>
      </c>
      <c r="BK109" s="4">
        <v>4553.75</v>
      </c>
      <c r="BL109" s="7">
        <v>4638.25</v>
      </c>
      <c r="BM109" s="7">
        <v>1055</v>
      </c>
      <c r="BQ109" s="8"/>
      <c r="BR109" s="8"/>
      <c r="BS109" s="3">
        <v>974.5</v>
      </c>
      <c r="BT109" s="3">
        <v>298.5</v>
      </c>
      <c r="BU109" s="4">
        <v>447.25</v>
      </c>
      <c r="BV109" s="4">
        <v>315.5</v>
      </c>
      <c r="BW109" s="7">
        <v>521.5</v>
      </c>
      <c r="BX109" s="7">
        <v>1143</v>
      </c>
      <c r="CB109" s="8"/>
      <c r="CC109" s="8"/>
      <c r="CD109" s="3">
        <v>14</v>
      </c>
      <c r="CE109" s="3">
        <v>33</v>
      </c>
      <c r="CF109" s="4">
        <v>204</v>
      </c>
      <c r="CG109" s="4">
        <v>58.5</v>
      </c>
      <c r="CH109" s="7">
        <v>39</v>
      </c>
      <c r="CI109" s="7">
        <v>7</v>
      </c>
    </row>
    <row r="110" spans="2:87" s="1" customFormat="1">
      <c r="C110" s="8"/>
      <c r="D110" s="8"/>
      <c r="E110" s="3">
        <v>98.5</v>
      </c>
      <c r="F110" s="3">
        <v>122.25</v>
      </c>
      <c r="G110" s="4">
        <v>3276.5</v>
      </c>
      <c r="H110" s="4">
        <v>779.25</v>
      </c>
      <c r="I110" s="7">
        <v>236</v>
      </c>
      <c r="J110" s="7">
        <v>31.25</v>
      </c>
      <c r="K110"/>
      <c r="N110" s="8"/>
      <c r="O110" s="8"/>
      <c r="P110" s="3">
        <v>1371</v>
      </c>
      <c r="Q110" s="3">
        <v>1932.5</v>
      </c>
      <c r="R110" s="4">
        <v>16049.25</v>
      </c>
      <c r="S110" s="4">
        <v>6222.5</v>
      </c>
      <c r="T110" s="7">
        <v>2748.75</v>
      </c>
      <c r="U110" s="7">
        <v>51.75</v>
      </c>
      <c r="Y110" s="8"/>
      <c r="Z110" s="8"/>
      <c r="AA110" s="3">
        <v>42.5</v>
      </c>
      <c r="AB110" s="3">
        <v>74.5</v>
      </c>
      <c r="AC110" s="4">
        <v>209</v>
      </c>
      <c r="AD110" s="4">
        <v>127</v>
      </c>
      <c r="AE110" s="7">
        <v>19</v>
      </c>
      <c r="AF110" s="7">
        <v>5.5</v>
      </c>
      <c r="AJ110" s="8"/>
      <c r="AK110" s="8"/>
      <c r="AL110" s="3">
        <v>41.75</v>
      </c>
      <c r="AM110" s="3">
        <v>71.75</v>
      </c>
      <c r="AN110" s="4">
        <v>176.25</v>
      </c>
      <c r="AO110" s="4">
        <v>99.5</v>
      </c>
      <c r="AP110" s="7">
        <v>6.5</v>
      </c>
      <c r="AQ110" s="7">
        <v>16</v>
      </c>
      <c r="AU110" s="8"/>
      <c r="AV110" s="8"/>
      <c r="AW110" s="3">
        <v>9229</v>
      </c>
      <c r="AX110" s="3">
        <v>15391</v>
      </c>
      <c r="AY110" s="4">
        <v>24587.25</v>
      </c>
      <c r="AZ110" s="4">
        <v>21994.25</v>
      </c>
      <c r="BA110" s="7">
        <v>19578</v>
      </c>
      <c r="BB110" s="7">
        <v>11254.75</v>
      </c>
      <c r="BF110" s="8"/>
      <c r="BG110" s="8"/>
      <c r="BH110" s="3">
        <v>1238.5</v>
      </c>
      <c r="BI110" s="3">
        <v>3139.5</v>
      </c>
      <c r="BJ110" s="4">
        <v>6985.25</v>
      </c>
      <c r="BK110" s="4">
        <v>4565.75</v>
      </c>
      <c r="BL110" s="7">
        <v>5713</v>
      </c>
      <c r="BM110" s="7">
        <v>2262</v>
      </c>
      <c r="BQ110" s="8"/>
      <c r="BR110" s="8"/>
      <c r="BS110" s="3">
        <v>946</v>
      </c>
      <c r="BT110" s="3">
        <v>1144.5</v>
      </c>
      <c r="BU110" s="4">
        <v>495.75</v>
      </c>
      <c r="BV110" s="4">
        <v>455.25</v>
      </c>
      <c r="BW110" s="7">
        <v>594.5</v>
      </c>
      <c r="BX110" s="7">
        <v>639.75</v>
      </c>
      <c r="CB110" s="8"/>
      <c r="CC110" s="8"/>
      <c r="CD110" s="3">
        <v>18.75</v>
      </c>
      <c r="CE110" s="3">
        <v>68.75</v>
      </c>
      <c r="CF110" s="4">
        <v>233.5</v>
      </c>
      <c r="CG110" s="4">
        <v>63.75</v>
      </c>
      <c r="CH110" s="7">
        <v>19.75</v>
      </c>
      <c r="CI110" s="7">
        <v>9.75</v>
      </c>
    </row>
    <row r="111" spans="2:87" s="1" customFormat="1">
      <c r="B111" s="1" t="s">
        <v>8</v>
      </c>
      <c r="C111" s="8"/>
      <c r="D111" s="2"/>
      <c r="E111" s="3">
        <v>135.5</v>
      </c>
      <c r="F111" s="3">
        <v>259.75</v>
      </c>
      <c r="G111" s="4">
        <v>2680.25</v>
      </c>
      <c r="H111" s="7">
        <v>1409.25</v>
      </c>
      <c r="I111" s="7">
        <v>585.25</v>
      </c>
      <c r="J111" s="8"/>
      <c r="K111"/>
      <c r="M111" s="1" t="s">
        <v>8</v>
      </c>
      <c r="N111" s="8"/>
      <c r="O111" s="2"/>
      <c r="P111" s="3">
        <v>1873.5</v>
      </c>
      <c r="Q111" s="3">
        <v>2955.75</v>
      </c>
      <c r="R111" s="4">
        <v>14191.5</v>
      </c>
      <c r="S111" s="7">
        <v>9328.75</v>
      </c>
      <c r="T111" s="7">
        <v>5951.25</v>
      </c>
      <c r="U111" s="8"/>
      <c r="X111" s="1" t="s">
        <v>8</v>
      </c>
      <c r="Y111" s="8"/>
      <c r="Z111" s="2"/>
      <c r="AA111" s="3">
        <v>47</v>
      </c>
      <c r="AB111" s="3">
        <v>84</v>
      </c>
      <c r="AC111" s="4">
        <v>96.5</v>
      </c>
      <c r="AD111" s="7">
        <v>364.75</v>
      </c>
      <c r="AE111" s="7">
        <v>37.5</v>
      </c>
      <c r="AF111" s="8"/>
      <c r="AI111" s="1" t="s">
        <v>8</v>
      </c>
      <c r="AJ111" s="8"/>
      <c r="AK111" s="2"/>
      <c r="AL111" s="3">
        <v>41.75</v>
      </c>
      <c r="AM111" s="3">
        <v>65</v>
      </c>
      <c r="AN111" s="4">
        <v>211.25</v>
      </c>
      <c r="AO111" s="7">
        <v>447.5</v>
      </c>
      <c r="AP111" s="7">
        <v>35.25</v>
      </c>
      <c r="AQ111" s="8"/>
      <c r="AT111" s="1" t="s">
        <v>8</v>
      </c>
      <c r="AU111" s="8"/>
      <c r="AV111" s="2"/>
      <c r="AW111" s="3">
        <v>12268.5</v>
      </c>
      <c r="AX111" s="3">
        <v>12950.5</v>
      </c>
      <c r="AY111" s="4">
        <v>22668</v>
      </c>
      <c r="AZ111" s="7">
        <v>27870</v>
      </c>
      <c r="BA111" s="7">
        <v>22724.25</v>
      </c>
      <c r="BB111" s="8"/>
      <c r="BE111" s="1" t="s">
        <v>8</v>
      </c>
      <c r="BF111" s="8"/>
      <c r="BG111" s="2"/>
      <c r="BH111" s="3">
        <v>1431.25</v>
      </c>
      <c r="BI111" s="3">
        <v>2312.25</v>
      </c>
      <c r="BJ111" s="4">
        <v>7156.75</v>
      </c>
      <c r="BK111" s="7">
        <v>3633.75</v>
      </c>
      <c r="BL111" s="7">
        <v>4216.25</v>
      </c>
      <c r="BM111" s="8"/>
      <c r="BP111" s="1" t="s">
        <v>8</v>
      </c>
      <c r="BQ111" s="8"/>
      <c r="BR111" s="2"/>
      <c r="BS111" s="3">
        <v>701.5</v>
      </c>
      <c r="BT111" s="3">
        <v>413.5</v>
      </c>
      <c r="BU111" s="4">
        <v>474.5</v>
      </c>
      <c r="BV111" s="7">
        <v>280</v>
      </c>
      <c r="BW111" s="7">
        <v>485.75</v>
      </c>
      <c r="BX111" s="8"/>
      <c r="CA111" s="1" t="s">
        <v>8</v>
      </c>
      <c r="CB111" s="8"/>
      <c r="CC111" s="2"/>
      <c r="CD111" s="3">
        <v>60.25</v>
      </c>
      <c r="CE111" s="3">
        <v>68.25</v>
      </c>
      <c r="CF111" s="4">
        <v>148.25</v>
      </c>
      <c r="CG111" s="7">
        <v>465.75</v>
      </c>
      <c r="CH111" s="7">
        <v>47.25</v>
      </c>
      <c r="CI111" s="8"/>
    </row>
    <row r="112" spans="2:87" s="1" customFormat="1">
      <c r="C112" s="8"/>
      <c r="D112" s="2"/>
      <c r="E112" s="3">
        <v>125</v>
      </c>
      <c r="F112" s="3">
        <v>232.5</v>
      </c>
      <c r="G112" s="4">
        <v>5133.75</v>
      </c>
      <c r="H112" s="7">
        <v>3630.25</v>
      </c>
      <c r="I112" s="7">
        <v>739.25</v>
      </c>
      <c r="J112" s="8"/>
      <c r="K112"/>
      <c r="N112" s="8"/>
      <c r="O112" s="2"/>
      <c r="P112" s="3">
        <v>1900.5</v>
      </c>
      <c r="Q112" s="3">
        <v>3329.75</v>
      </c>
      <c r="R112" s="4">
        <v>18551</v>
      </c>
      <c r="S112" s="7">
        <v>16289.5</v>
      </c>
      <c r="T112" s="7">
        <v>6320.75</v>
      </c>
      <c r="U112" s="8"/>
      <c r="Y112" s="8"/>
      <c r="Z112" s="2"/>
      <c r="AA112" s="3">
        <v>45</v>
      </c>
      <c r="AB112" s="3">
        <v>88.25</v>
      </c>
      <c r="AC112" s="4">
        <v>169</v>
      </c>
      <c r="AD112" s="7">
        <v>162</v>
      </c>
      <c r="AE112" s="7">
        <v>75.5</v>
      </c>
      <c r="AF112" s="8"/>
      <c r="AJ112" s="8"/>
      <c r="AK112" s="2"/>
      <c r="AL112" s="3">
        <v>52.75</v>
      </c>
      <c r="AM112" s="3">
        <v>55.75</v>
      </c>
      <c r="AN112" s="4">
        <v>201.25</v>
      </c>
      <c r="AO112" s="7">
        <v>217.5</v>
      </c>
      <c r="AP112" s="7">
        <v>42.25</v>
      </c>
      <c r="AQ112" s="8"/>
      <c r="AU112" s="8"/>
      <c r="AV112" s="2"/>
      <c r="AW112" s="3">
        <v>13958</v>
      </c>
      <c r="AX112" s="3">
        <v>14706</v>
      </c>
      <c r="AY112" s="4">
        <v>24811.5</v>
      </c>
      <c r="AZ112" s="7">
        <v>27380.25</v>
      </c>
      <c r="BA112" s="7">
        <v>22683.5</v>
      </c>
      <c r="BB112" s="8"/>
      <c r="BF112" s="8"/>
      <c r="BG112" s="2"/>
      <c r="BH112" s="3">
        <v>2318.25</v>
      </c>
      <c r="BI112" s="3">
        <v>2410.5</v>
      </c>
      <c r="BJ112" s="4">
        <v>8391.25</v>
      </c>
      <c r="BK112" s="7">
        <v>7830.75</v>
      </c>
      <c r="BL112" s="7">
        <v>3994.75</v>
      </c>
      <c r="BM112" s="8"/>
      <c r="BQ112" s="8"/>
      <c r="BR112" s="2"/>
      <c r="BS112" s="3">
        <v>989.5</v>
      </c>
      <c r="BT112" s="3">
        <v>430</v>
      </c>
      <c r="BU112" s="4">
        <v>392.5</v>
      </c>
      <c r="BV112" s="7">
        <v>329.5</v>
      </c>
      <c r="BW112" s="7">
        <v>276</v>
      </c>
      <c r="BX112" s="8"/>
      <c r="CB112" s="8"/>
      <c r="CC112" s="2"/>
      <c r="CD112" s="3">
        <v>55</v>
      </c>
      <c r="CE112" s="3">
        <v>111</v>
      </c>
      <c r="CF112" s="4">
        <v>262</v>
      </c>
      <c r="CG112" s="7">
        <v>185</v>
      </c>
      <c r="CH112" s="7">
        <v>56.5</v>
      </c>
      <c r="CI112" s="8"/>
    </row>
    <row r="113" spans="2:87" s="1" customFormat="1">
      <c r="C113" s="8"/>
      <c r="D113" s="2"/>
      <c r="E113" s="3">
        <v>180.25</v>
      </c>
      <c r="F113" s="3">
        <v>325.25</v>
      </c>
      <c r="G113" s="4">
        <v>3728.75</v>
      </c>
      <c r="H113" s="7">
        <v>3147.25</v>
      </c>
      <c r="I113" s="7">
        <v>10271.25</v>
      </c>
      <c r="J113" s="8"/>
      <c r="K113"/>
      <c r="N113" s="8"/>
      <c r="O113" s="2"/>
      <c r="P113" s="3">
        <v>3240.75</v>
      </c>
      <c r="Q113" s="3">
        <v>2326.25</v>
      </c>
      <c r="R113" s="4">
        <v>18533.25</v>
      </c>
      <c r="S113" s="7">
        <v>15215.5</v>
      </c>
      <c r="T113" s="7">
        <v>21036.25</v>
      </c>
      <c r="U113" s="8"/>
      <c r="Y113" s="8"/>
      <c r="Z113" s="2"/>
      <c r="AA113" s="3">
        <v>52.25</v>
      </c>
      <c r="AB113" s="3">
        <v>33.25</v>
      </c>
      <c r="AC113" s="4">
        <v>201</v>
      </c>
      <c r="AD113" s="7">
        <v>134.75</v>
      </c>
      <c r="AE113" s="7">
        <v>535.5</v>
      </c>
      <c r="AF113" s="8"/>
      <c r="AJ113" s="8"/>
      <c r="AK113" s="2"/>
      <c r="AL113" s="3">
        <v>49.75</v>
      </c>
      <c r="AM113" s="3">
        <v>25.5</v>
      </c>
      <c r="AN113" s="4">
        <v>196.75</v>
      </c>
      <c r="AO113" s="7">
        <v>165.25</v>
      </c>
      <c r="AP113" s="7">
        <v>44.5</v>
      </c>
      <c r="AQ113" s="8"/>
      <c r="AU113" s="8"/>
      <c r="AV113" s="2"/>
      <c r="AW113" s="3">
        <v>17973.75</v>
      </c>
      <c r="AX113" s="3">
        <v>9695.75</v>
      </c>
      <c r="AY113" s="4">
        <v>24270.25</v>
      </c>
      <c r="AZ113" s="7">
        <v>24919.5</v>
      </c>
      <c r="BA113" s="7">
        <v>21658</v>
      </c>
      <c r="BB113" s="8"/>
      <c r="BF113" s="8"/>
      <c r="BG113" s="2"/>
      <c r="BH113" s="3">
        <v>2442.25</v>
      </c>
      <c r="BI113" s="3">
        <v>1385.25</v>
      </c>
      <c r="BJ113" s="4">
        <v>9069.5</v>
      </c>
      <c r="BK113" s="7">
        <v>6630.75</v>
      </c>
      <c r="BL113" s="7">
        <v>6872.25</v>
      </c>
      <c r="BM113" s="8"/>
      <c r="BQ113" s="8"/>
      <c r="BR113" s="2"/>
      <c r="BS113" s="3">
        <v>780.25</v>
      </c>
      <c r="BT113" s="3">
        <v>408.5</v>
      </c>
      <c r="BU113" s="4">
        <v>359.5</v>
      </c>
      <c r="BV113" s="7">
        <v>464</v>
      </c>
      <c r="BW113" s="7">
        <v>136.75</v>
      </c>
      <c r="BX113" s="8"/>
      <c r="CB113" s="8"/>
      <c r="CC113" s="2"/>
      <c r="CD113" s="3">
        <v>67.75</v>
      </c>
      <c r="CE113" s="3">
        <v>54.25</v>
      </c>
      <c r="CF113" s="4">
        <v>212.5</v>
      </c>
      <c r="CG113" s="7">
        <v>201.75</v>
      </c>
      <c r="CH113" s="7">
        <v>220.25</v>
      </c>
      <c r="CI113" s="8"/>
    </row>
    <row r="114" spans="2:87">
      <c r="B114" t="s">
        <v>44</v>
      </c>
      <c r="C114" s="6">
        <v>45.75</v>
      </c>
      <c r="D114" s="2"/>
      <c r="E114" s="2"/>
      <c r="F114" s="2"/>
      <c r="G114" s="2"/>
      <c r="H114" s="2"/>
      <c r="I114" s="2"/>
      <c r="J114" s="2"/>
      <c r="M114" t="s">
        <v>44</v>
      </c>
      <c r="N114" s="6">
        <v>12</v>
      </c>
      <c r="O114" s="2"/>
      <c r="P114" s="2"/>
      <c r="Q114" s="2"/>
      <c r="R114" s="2"/>
      <c r="S114" s="2"/>
      <c r="T114" s="2"/>
      <c r="U114" s="2"/>
      <c r="X114" t="s">
        <v>44</v>
      </c>
      <c r="Y114" s="6">
        <v>24</v>
      </c>
      <c r="Z114" s="2"/>
      <c r="AA114" s="2"/>
      <c r="AB114" s="2"/>
      <c r="AC114" s="2"/>
      <c r="AD114" s="2"/>
      <c r="AE114" s="2"/>
      <c r="AF114" s="2"/>
      <c r="AI114" t="s">
        <v>44</v>
      </c>
      <c r="AJ114" s="6">
        <v>23.75</v>
      </c>
      <c r="AK114" s="2"/>
      <c r="AL114" s="2"/>
      <c r="AM114" s="2"/>
      <c r="AN114" s="2"/>
      <c r="AO114" s="2"/>
      <c r="AP114" s="2"/>
      <c r="AQ114" s="2"/>
      <c r="AT114" t="s">
        <v>44</v>
      </c>
      <c r="AU114" s="6">
        <v>1029</v>
      </c>
      <c r="AV114" s="2"/>
      <c r="AW114" s="2"/>
      <c r="AX114" s="2"/>
      <c r="AY114" s="2"/>
      <c r="AZ114" s="2"/>
      <c r="BA114" s="2"/>
      <c r="BB114" s="2"/>
      <c r="BE114" t="s">
        <v>44</v>
      </c>
      <c r="BF114" s="6">
        <v>171</v>
      </c>
      <c r="BG114" s="2"/>
      <c r="BH114" s="2"/>
      <c r="BI114" s="2"/>
      <c r="BJ114" s="2"/>
      <c r="BK114" s="2"/>
      <c r="BL114" s="2"/>
      <c r="BM114" s="2"/>
      <c r="BP114" t="s">
        <v>44</v>
      </c>
      <c r="BQ114" s="6">
        <v>916</v>
      </c>
      <c r="BR114" s="2"/>
      <c r="BS114" s="2"/>
      <c r="BT114" s="2"/>
      <c r="BU114" s="2"/>
      <c r="BV114" s="2"/>
      <c r="BW114" s="2"/>
      <c r="BX114" s="2"/>
      <c r="CA114" t="s">
        <v>44</v>
      </c>
      <c r="CB114" s="6">
        <v>14</v>
      </c>
      <c r="CC114" s="2"/>
      <c r="CD114" s="2"/>
      <c r="CE114" s="2"/>
      <c r="CF114" s="2"/>
      <c r="CG114" s="2"/>
      <c r="CH114" s="2"/>
      <c r="CI114" s="2"/>
    </row>
    <row r="115" spans="2:87">
      <c r="C115" s="6">
        <v>28.75</v>
      </c>
      <c r="D115" s="2"/>
      <c r="E115" s="2"/>
      <c r="F115" s="2"/>
      <c r="G115" s="2"/>
      <c r="H115" s="2"/>
      <c r="I115" s="2"/>
      <c r="J115" s="2"/>
      <c r="N115" s="6">
        <v>-0.75</v>
      </c>
      <c r="O115" s="2"/>
      <c r="P115" s="2"/>
      <c r="Q115" s="2"/>
      <c r="R115" s="2"/>
      <c r="S115" s="2"/>
      <c r="T115" s="2"/>
      <c r="U115" s="2"/>
      <c r="Y115" s="6">
        <v>16.75</v>
      </c>
      <c r="Z115" s="2"/>
      <c r="AA115" s="2"/>
      <c r="AB115" s="2"/>
      <c r="AC115" s="2"/>
      <c r="AD115" s="2"/>
      <c r="AE115" s="2"/>
      <c r="AF115" s="2"/>
      <c r="AJ115" s="6">
        <v>12.5</v>
      </c>
      <c r="AK115" s="2"/>
      <c r="AL115" s="2"/>
      <c r="AM115" s="2"/>
      <c r="AN115" s="2"/>
      <c r="AO115" s="2"/>
      <c r="AP115" s="2"/>
      <c r="AQ115" s="2"/>
      <c r="AU115" s="6">
        <v>526.75</v>
      </c>
      <c r="AV115" s="2"/>
      <c r="AW115" s="2"/>
      <c r="AX115" s="2"/>
      <c r="AY115" s="2"/>
      <c r="AZ115" s="2"/>
      <c r="BA115" s="2"/>
      <c r="BB115" s="2"/>
      <c r="BF115" s="6">
        <v>114.25</v>
      </c>
      <c r="BG115" s="2"/>
      <c r="BH115" s="2"/>
      <c r="BI115" s="2"/>
      <c r="BJ115" s="2"/>
      <c r="BK115" s="2"/>
      <c r="BL115" s="2"/>
      <c r="BM115" s="2"/>
      <c r="BQ115" s="6">
        <v>851.75</v>
      </c>
      <c r="BR115" s="2"/>
      <c r="BS115" s="2"/>
      <c r="BT115" s="2"/>
      <c r="BU115" s="2"/>
      <c r="BV115" s="2"/>
      <c r="BW115" s="2"/>
      <c r="BX115" s="2"/>
      <c r="CB115" s="6">
        <v>-7.25</v>
      </c>
      <c r="CC115" s="2"/>
      <c r="CD115" s="2"/>
      <c r="CE115" s="2"/>
      <c r="CF115" s="2"/>
      <c r="CG115" s="2"/>
      <c r="CH115" s="2"/>
      <c r="CI115" s="2"/>
    </row>
    <row r="116" spans="2:87">
      <c r="C116" s="6">
        <v>43</v>
      </c>
      <c r="D116" s="2"/>
      <c r="E116" s="2"/>
      <c r="F116" s="2"/>
      <c r="G116" s="2"/>
      <c r="H116" s="2"/>
      <c r="I116" s="2"/>
      <c r="J116" s="2"/>
      <c r="N116" s="6">
        <v>-0.75</v>
      </c>
      <c r="O116" s="2"/>
      <c r="P116" s="2"/>
      <c r="Q116" s="2"/>
      <c r="R116" s="2"/>
      <c r="S116" s="2"/>
      <c r="T116" s="2"/>
      <c r="U116" s="2"/>
      <c r="Y116" s="6">
        <v>15.75</v>
      </c>
      <c r="Z116" s="2"/>
      <c r="AA116" s="2"/>
      <c r="AB116" s="2"/>
      <c r="AC116" s="2"/>
      <c r="AD116" s="2"/>
      <c r="AE116" s="2"/>
      <c r="AF116" s="2"/>
      <c r="AJ116" s="6">
        <v>17.25</v>
      </c>
      <c r="AK116" s="2"/>
      <c r="AL116" s="2"/>
      <c r="AM116" s="2"/>
      <c r="AN116" s="2"/>
      <c r="AO116" s="2"/>
      <c r="AP116" s="2"/>
      <c r="AQ116" s="2"/>
      <c r="AU116" s="6">
        <v>1359.5</v>
      </c>
      <c r="AV116" s="2"/>
      <c r="AW116" s="2"/>
      <c r="AX116" s="2"/>
      <c r="AY116" s="2"/>
      <c r="AZ116" s="2"/>
      <c r="BA116" s="2"/>
      <c r="BB116" s="2"/>
      <c r="BF116" s="6">
        <v>166.5</v>
      </c>
      <c r="BG116" s="2"/>
      <c r="BH116" s="2"/>
      <c r="BI116" s="2"/>
      <c r="BJ116" s="2"/>
      <c r="BK116" s="2"/>
      <c r="BL116" s="2"/>
      <c r="BM116" s="2"/>
      <c r="BQ116" s="6">
        <v>1257.75</v>
      </c>
      <c r="BR116" s="2"/>
      <c r="BS116" s="2"/>
      <c r="BT116" s="2"/>
      <c r="BU116" s="2"/>
      <c r="BV116" s="2"/>
      <c r="BW116" s="2"/>
      <c r="BX116" s="2"/>
      <c r="CB116" s="6">
        <v>-3.75</v>
      </c>
      <c r="CC116" s="2"/>
      <c r="CD116" s="2"/>
      <c r="CE116" s="2"/>
      <c r="CF116" s="2"/>
      <c r="CG116" s="2"/>
      <c r="CH116" s="2"/>
      <c r="CI116" s="2"/>
    </row>
    <row r="117" spans="2:87">
      <c r="C117" s="1"/>
      <c r="D117" s="1"/>
      <c r="N117" s="1"/>
      <c r="O117" s="1"/>
      <c r="Y117" s="1"/>
      <c r="Z117" s="1"/>
      <c r="AJ117" s="1"/>
      <c r="AK117" s="1"/>
      <c r="AU117" s="1"/>
      <c r="AV117" s="1"/>
      <c r="BF117" s="1"/>
      <c r="BG117" s="1"/>
      <c r="BQ117" s="1"/>
      <c r="BR117" s="1"/>
      <c r="CB117" s="1"/>
      <c r="CC117" s="1"/>
    </row>
    <row r="118" spans="2:87">
      <c r="C118" s="1"/>
      <c r="D118" s="1"/>
      <c r="N118" s="1"/>
      <c r="O118" s="1"/>
      <c r="Y118" s="1"/>
      <c r="Z118" s="1"/>
      <c r="AJ118" s="1"/>
      <c r="AK118" s="1"/>
      <c r="AU118" s="1"/>
      <c r="AV118" s="1"/>
      <c r="BF118" s="1"/>
      <c r="BG118" s="1"/>
      <c r="BQ118" s="1"/>
      <c r="BR118" s="1"/>
      <c r="CB118" s="1"/>
      <c r="CC118" s="1"/>
    </row>
    <row r="119" spans="2:87">
      <c r="C119" s="1"/>
      <c r="D119" s="1"/>
      <c r="N119" s="1"/>
      <c r="O119" s="1"/>
      <c r="Y119" s="1"/>
      <c r="Z119" s="1"/>
      <c r="AJ119" s="1"/>
      <c r="AK119" s="1"/>
      <c r="AU119" s="1"/>
      <c r="AV119" s="1"/>
      <c r="BF119" s="1"/>
      <c r="BG119" s="1"/>
      <c r="BQ119" s="1"/>
      <c r="BR119" s="1"/>
      <c r="CB119" s="1"/>
      <c r="CC119" s="1"/>
    </row>
    <row r="120" spans="2:87">
      <c r="C120" s="1"/>
      <c r="D120" s="1"/>
      <c r="N120" s="1"/>
      <c r="O120" s="1"/>
      <c r="Y120" s="1"/>
      <c r="Z120" s="1"/>
      <c r="AJ120" s="1"/>
      <c r="AK120" s="1"/>
      <c r="AU120" s="1"/>
      <c r="AV120" s="1"/>
      <c r="BF120" s="1"/>
      <c r="BG120" s="1"/>
      <c r="BQ120" s="1"/>
      <c r="BR120" s="1"/>
      <c r="CB120" s="1"/>
      <c r="CC120" s="1"/>
    </row>
    <row r="121" spans="2:87">
      <c r="C121" s="1"/>
      <c r="D121" s="1"/>
      <c r="N121" s="1"/>
      <c r="O121" s="1"/>
      <c r="Y121" s="1"/>
      <c r="Z121" s="1"/>
      <c r="AJ121" s="1"/>
      <c r="AK121" s="1"/>
      <c r="AU121" s="1"/>
      <c r="AV121" s="1"/>
      <c r="BF121" s="1"/>
      <c r="BG121" s="1"/>
      <c r="BQ121" s="1"/>
      <c r="BR121" s="1"/>
      <c r="CB121" s="1"/>
      <c r="CC121" s="1"/>
    </row>
    <row r="122" spans="2:87">
      <c r="C122" s="1"/>
      <c r="D122" s="1"/>
      <c r="N122" s="1"/>
      <c r="O122" s="1"/>
      <c r="Y122" s="1"/>
      <c r="Z122" s="1"/>
      <c r="AJ122" s="1"/>
      <c r="AK122" s="1"/>
      <c r="AU122" s="1"/>
      <c r="AV122" s="1"/>
      <c r="BF122" s="1"/>
      <c r="BG122" s="1"/>
      <c r="BQ122" s="1"/>
      <c r="BR122" s="1"/>
      <c r="CB122" s="1"/>
      <c r="CC122" s="1"/>
    </row>
    <row r="123" spans="2:87">
      <c r="C123" s="1"/>
      <c r="D123" s="1"/>
      <c r="N123" s="1"/>
      <c r="O123" s="1"/>
      <c r="Y123" s="1"/>
      <c r="Z123" s="1"/>
      <c r="AJ123" s="1"/>
      <c r="AK123" s="1"/>
      <c r="AU123" s="1"/>
      <c r="AV123" s="1"/>
      <c r="BF123" s="1"/>
      <c r="BG123" s="1"/>
      <c r="BQ123" s="1"/>
      <c r="BR123" s="1"/>
      <c r="CB123" s="1"/>
      <c r="CC123" s="1"/>
    </row>
    <row r="124" spans="2:87">
      <c r="C124" s="1"/>
      <c r="D124" s="1"/>
      <c r="N124" s="1"/>
      <c r="O124" s="1"/>
      <c r="Y124" s="1"/>
      <c r="Z124" s="1"/>
      <c r="AJ124" s="1"/>
      <c r="AK124" s="1"/>
      <c r="AU124" s="1"/>
      <c r="AV124" s="1"/>
      <c r="BF124" s="1"/>
      <c r="BG124" s="1"/>
      <c r="BQ124" s="1"/>
      <c r="BR124" s="1"/>
      <c r="CB124" s="1"/>
      <c r="CC124" s="1"/>
    </row>
    <row r="125" spans="2:87">
      <c r="C125" s="1"/>
      <c r="D125" s="1"/>
      <c r="N125" s="1"/>
      <c r="O125" s="1"/>
      <c r="Y125" s="1"/>
      <c r="Z125" s="1"/>
      <c r="AJ125" s="1"/>
      <c r="AK125" s="1"/>
      <c r="AU125" s="1"/>
      <c r="AV125" s="1"/>
      <c r="BF125" s="1"/>
      <c r="BG125" s="1"/>
      <c r="BQ125" s="1"/>
      <c r="BR125" s="1"/>
      <c r="CB125" s="1"/>
      <c r="CC125" s="1"/>
    </row>
    <row r="126" spans="2:87">
      <c r="C126" s="1"/>
      <c r="D126" s="1"/>
      <c r="N126" s="1"/>
      <c r="O126" s="1"/>
      <c r="Y126" s="1"/>
      <c r="Z126" s="1"/>
      <c r="AJ126" s="1"/>
      <c r="AK126" s="1"/>
      <c r="AU126" s="1"/>
      <c r="AV126" s="1"/>
      <c r="BF126" s="1"/>
      <c r="BG126" s="1"/>
      <c r="BQ126" s="1"/>
      <c r="BR126" s="1"/>
      <c r="CB126" s="1"/>
      <c r="CC126" s="1"/>
    </row>
    <row r="127" spans="2:87">
      <c r="C127" s="1"/>
      <c r="D127" s="1"/>
      <c r="N127" s="1"/>
      <c r="O127" s="1"/>
      <c r="Y127" s="1"/>
      <c r="Z127" s="1"/>
      <c r="AJ127" s="1"/>
      <c r="AK127" s="1"/>
      <c r="AU127" s="1"/>
      <c r="AV127" s="1"/>
      <c r="BF127" s="1"/>
      <c r="BG127" s="1"/>
      <c r="BQ127" s="1"/>
      <c r="BR127" s="1"/>
      <c r="CB127" s="1"/>
      <c r="CC127" s="1"/>
    </row>
    <row r="128" spans="2:87">
      <c r="C128" s="1"/>
      <c r="D128" s="1"/>
      <c r="N128" s="1"/>
      <c r="O128" s="1"/>
      <c r="Y128" s="1"/>
      <c r="Z128" s="1"/>
      <c r="AJ128" s="1"/>
      <c r="AK128" s="1"/>
      <c r="AU128" s="1"/>
      <c r="AV128" s="1"/>
      <c r="BF128" s="1"/>
      <c r="BG128" s="1"/>
      <c r="BQ128" s="1"/>
      <c r="BR128" s="1"/>
      <c r="CB128" s="1"/>
      <c r="CC128" s="1"/>
    </row>
    <row r="129" spans="3:81">
      <c r="C129" s="1"/>
      <c r="D129" s="1"/>
      <c r="N129" s="1"/>
      <c r="O129" s="1"/>
      <c r="Y129" s="1"/>
      <c r="Z129" s="1"/>
      <c r="AJ129" s="1"/>
      <c r="AK129" s="1"/>
      <c r="AU129" s="1"/>
      <c r="AV129" s="1"/>
      <c r="BF129" s="1"/>
      <c r="BG129" s="1"/>
      <c r="BQ129" s="1"/>
      <c r="BR129" s="1"/>
      <c r="CB129" s="1"/>
      <c r="CC129" s="1"/>
    </row>
    <row r="130" spans="3:81">
      <c r="C130" s="1"/>
      <c r="D130" s="1"/>
      <c r="N130" s="1"/>
      <c r="O130" s="1"/>
      <c r="Y130" s="1"/>
      <c r="Z130" s="1"/>
      <c r="AJ130" s="1"/>
      <c r="AK130" s="1"/>
      <c r="AU130" s="1"/>
      <c r="AV130" s="1"/>
      <c r="BF130" s="1"/>
      <c r="BG130" s="1"/>
      <c r="BQ130" s="1"/>
      <c r="BR130" s="1"/>
      <c r="CB130" s="1"/>
      <c r="CC130" s="1"/>
    </row>
    <row r="131" spans="3:81">
      <c r="C131" s="1"/>
      <c r="D131" s="1"/>
      <c r="N131" s="1"/>
      <c r="O131" s="1"/>
      <c r="Y131" s="1"/>
      <c r="Z131" s="1"/>
      <c r="AJ131" s="1"/>
      <c r="AK131" s="1"/>
      <c r="AU131" s="1"/>
      <c r="AV131" s="1"/>
      <c r="BF131" s="1"/>
      <c r="BG131" s="1"/>
      <c r="BQ131" s="1"/>
      <c r="BR131" s="1"/>
      <c r="CB131" s="1"/>
      <c r="CC131" s="1"/>
    </row>
    <row r="132" spans="3:81">
      <c r="C132" s="1"/>
      <c r="D132" s="1"/>
      <c r="N132" s="1"/>
      <c r="O132" s="1"/>
      <c r="Y132" s="1"/>
      <c r="Z132" s="1"/>
      <c r="AJ132" s="1"/>
      <c r="AK132" s="1"/>
      <c r="AU132" s="1"/>
      <c r="AV132" s="1"/>
      <c r="BF132" s="1"/>
      <c r="BG132" s="1"/>
      <c r="BQ132" s="1"/>
      <c r="BR132" s="1"/>
      <c r="CB132" s="1"/>
      <c r="CC132" s="1"/>
    </row>
    <row r="133" spans="3:81">
      <c r="C133" s="1"/>
      <c r="D133" s="1"/>
      <c r="N133" s="1"/>
      <c r="O133" s="1"/>
      <c r="Y133" s="1"/>
      <c r="Z133" s="1"/>
      <c r="AJ133" s="1"/>
      <c r="AK133" s="1"/>
      <c r="AU133" s="1"/>
      <c r="AV133" s="1"/>
      <c r="BF133" s="1"/>
      <c r="BG133" s="1"/>
      <c r="BQ133" s="1"/>
      <c r="BR133" s="1"/>
      <c r="CB133" s="1"/>
      <c r="CC133" s="1"/>
    </row>
    <row r="134" spans="3:81">
      <c r="C134" s="1"/>
      <c r="D134" s="1"/>
      <c r="N134" s="1"/>
      <c r="O134" s="1"/>
      <c r="Y134" s="1"/>
      <c r="Z134" s="1"/>
      <c r="AJ134" s="1"/>
      <c r="AK134" s="1"/>
      <c r="AU134" s="1"/>
      <c r="AV134" s="1"/>
      <c r="BF134" s="1"/>
      <c r="BG134" s="1"/>
      <c r="BQ134" s="1"/>
      <c r="BR134" s="1"/>
      <c r="CB134" s="1"/>
      <c r="CC134" s="1"/>
    </row>
    <row r="135" spans="3:81">
      <c r="C135" s="1"/>
      <c r="D135" s="1"/>
      <c r="N135" s="1"/>
      <c r="O135" s="1"/>
      <c r="Y135" s="1"/>
      <c r="Z135" s="1"/>
      <c r="AJ135" s="1"/>
      <c r="AK135" s="1"/>
      <c r="AU135" s="1"/>
      <c r="AV135" s="1"/>
      <c r="BF135" s="1"/>
      <c r="BG135" s="1"/>
      <c r="BQ135" s="1"/>
      <c r="BR135" s="1"/>
      <c r="CB135" s="1"/>
      <c r="CC135" s="1"/>
    </row>
    <row r="136" spans="3:81">
      <c r="C136" s="1"/>
      <c r="D136" s="1"/>
      <c r="N136" s="1"/>
      <c r="O136" s="1"/>
      <c r="Y136" s="1"/>
      <c r="Z136" s="1"/>
      <c r="AJ136" s="1"/>
      <c r="AK136" s="1"/>
      <c r="AU136" s="1"/>
      <c r="AV136" s="1"/>
      <c r="BF136" s="1"/>
      <c r="BG136" s="1"/>
      <c r="BQ136" s="1"/>
      <c r="BR136" s="1"/>
      <c r="CB136" s="1"/>
      <c r="CC136" s="1"/>
    </row>
    <row r="137" spans="3:81">
      <c r="C137" s="1"/>
      <c r="D137" s="1"/>
      <c r="N137" s="1"/>
      <c r="O137" s="1"/>
      <c r="Y137" s="1"/>
      <c r="Z137" s="1"/>
      <c r="AJ137" s="1"/>
      <c r="AK137" s="1"/>
      <c r="AU137" s="1"/>
      <c r="AV137" s="1"/>
      <c r="BF137" s="1"/>
      <c r="BG137" s="1"/>
      <c r="BQ137" s="1"/>
      <c r="BR137" s="1"/>
      <c r="CB137" s="1"/>
      <c r="CC137" s="1"/>
    </row>
    <row r="138" spans="3:81">
      <c r="C138" s="1"/>
      <c r="D138" s="1"/>
      <c r="N138" s="1"/>
      <c r="O138" s="1"/>
      <c r="Y138" s="1"/>
      <c r="Z138" s="1"/>
      <c r="AJ138" s="1"/>
      <c r="AK138" s="1"/>
      <c r="AU138" s="1"/>
      <c r="AV138" s="1"/>
      <c r="BF138" s="1"/>
      <c r="BG138" s="1"/>
      <c r="BQ138" s="1"/>
      <c r="BR138" s="1"/>
      <c r="CB138" s="1"/>
      <c r="CC138" s="1"/>
    </row>
    <row r="139" spans="3:81">
      <c r="C139" s="1"/>
      <c r="D139" s="1"/>
      <c r="N139" s="1"/>
      <c r="O139" s="1"/>
      <c r="Y139" s="1"/>
      <c r="Z139" s="1"/>
      <c r="AJ139" s="1"/>
      <c r="AK139" s="1"/>
      <c r="AU139" s="1"/>
      <c r="AV139" s="1"/>
      <c r="BF139" s="1"/>
      <c r="BG139" s="1"/>
      <c r="BQ139" s="1"/>
      <c r="BR139" s="1"/>
      <c r="CB139" s="1"/>
      <c r="CC139" s="1"/>
    </row>
    <row r="140" spans="3:81">
      <c r="C140" s="1"/>
      <c r="D140" s="1"/>
      <c r="N140" s="1"/>
      <c r="O140" s="1"/>
      <c r="Y140" s="1"/>
      <c r="Z140" s="1"/>
      <c r="AJ140" s="1"/>
      <c r="AK140" s="1"/>
      <c r="AU140" s="1"/>
      <c r="AV140" s="1"/>
      <c r="BF140" s="1"/>
      <c r="BG140" s="1"/>
      <c r="BQ140" s="1"/>
      <c r="BR140" s="1"/>
      <c r="CB140" s="1"/>
      <c r="CC140" s="1"/>
    </row>
    <row r="141" spans="3:81">
      <c r="C141" s="1"/>
      <c r="D141" s="1"/>
      <c r="N141" s="1"/>
      <c r="O141" s="1"/>
      <c r="Y141" s="1"/>
      <c r="Z141" s="1"/>
      <c r="AJ141" s="1"/>
      <c r="AK141" s="1"/>
      <c r="AU141" s="1"/>
      <c r="AV141" s="1"/>
      <c r="BF141" s="1"/>
      <c r="BG141" s="1"/>
      <c r="BQ141" s="1"/>
      <c r="BR141" s="1"/>
      <c r="CB141" s="1"/>
      <c r="CC141" s="1"/>
    </row>
    <row r="142" spans="3:81">
      <c r="C142" s="1"/>
      <c r="D142" s="1"/>
      <c r="N142" s="1"/>
      <c r="O142" s="1"/>
      <c r="Y142" s="1"/>
      <c r="Z142" s="1"/>
      <c r="AJ142" s="1"/>
      <c r="AK142" s="1"/>
      <c r="AU142" s="1"/>
      <c r="AV142" s="1"/>
      <c r="BF142" s="1"/>
      <c r="BG142" s="1"/>
      <c r="BQ142" s="1"/>
      <c r="BR142" s="1"/>
      <c r="CB142" s="1"/>
      <c r="CC142" s="1"/>
    </row>
    <row r="143" spans="3:81">
      <c r="C143" s="1"/>
      <c r="D143" s="1"/>
      <c r="N143" s="1"/>
      <c r="O143" s="1"/>
      <c r="Y143" s="1"/>
      <c r="Z143" s="1"/>
      <c r="AJ143" s="1"/>
      <c r="AK143" s="1"/>
      <c r="AU143" s="1"/>
      <c r="AV143" s="1"/>
      <c r="BF143" s="1"/>
      <c r="BG143" s="1"/>
      <c r="BQ143" s="1"/>
      <c r="BR143" s="1"/>
      <c r="CB143" s="1"/>
      <c r="CC143" s="1"/>
    </row>
    <row r="144" spans="3:81">
      <c r="C144" s="1"/>
      <c r="D144" s="1"/>
      <c r="N144" s="1"/>
      <c r="O144" s="1"/>
      <c r="Y144" s="1"/>
      <c r="Z144" s="1"/>
      <c r="AJ144" s="1"/>
      <c r="AK144" s="1"/>
      <c r="AU144" s="1"/>
      <c r="AV144" s="1"/>
      <c r="BF144" s="1"/>
      <c r="BG144" s="1"/>
      <c r="BQ144" s="1"/>
      <c r="BR144" s="1"/>
      <c r="CB144" s="1"/>
      <c r="CC144" s="1"/>
    </row>
  </sheetData>
  <conditionalFormatting sqref="Y3:AF29">
    <cfRule type="colorScale" priority="32">
      <colorScale>
        <cfvo type="min"/>
        <cfvo type="max"/>
        <color theme="9" tint="0.39997558519241921"/>
        <color rgb="FFFF0000"/>
      </colorScale>
    </cfRule>
  </conditionalFormatting>
  <conditionalFormatting sqref="AJ3:AQ29">
    <cfRule type="colorScale" priority="31">
      <colorScale>
        <cfvo type="min"/>
        <cfvo type="max"/>
        <color theme="9" tint="0.39997558519241921"/>
        <color rgb="FFFF0000"/>
      </colorScale>
    </cfRule>
  </conditionalFormatting>
  <conditionalFormatting sqref="AU3:BB29">
    <cfRule type="colorScale" priority="30">
      <colorScale>
        <cfvo type="min"/>
        <cfvo type="max"/>
        <color theme="9" tint="0.39997558519241921"/>
        <color rgb="FFFF0000"/>
      </colorScale>
    </cfRule>
  </conditionalFormatting>
  <conditionalFormatting sqref="Y32:AF58">
    <cfRule type="colorScale" priority="29">
      <colorScale>
        <cfvo type="min"/>
        <cfvo type="max"/>
        <color theme="9" tint="0.39997558519241921"/>
        <color rgb="FFFF0000"/>
      </colorScale>
    </cfRule>
  </conditionalFormatting>
  <conditionalFormatting sqref="AJ32:AQ58">
    <cfRule type="colorScale" priority="28">
      <colorScale>
        <cfvo type="min"/>
        <cfvo type="max"/>
        <color theme="9" tint="0.39997558519241921"/>
        <color rgb="FFFF0000"/>
      </colorScale>
    </cfRule>
  </conditionalFormatting>
  <conditionalFormatting sqref="AU32:BB58">
    <cfRule type="colorScale" priority="27">
      <colorScale>
        <cfvo type="min"/>
        <cfvo type="max"/>
        <color theme="9" tint="0.39997558519241921"/>
        <color rgb="FFFF0000"/>
      </colorScale>
    </cfRule>
  </conditionalFormatting>
  <conditionalFormatting sqref="Y61:AF87">
    <cfRule type="colorScale" priority="26">
      <colorScale>
        <cfvo type="min"/>
        <cfvo type="max"/>
        <color theme="9" tint="0.39997558519241921"/>
        <color rgb="FFFF0000"/>
      </colorScale>
    </cfRule>
  </conditionalFormatting>
  <conditionalFormatting sqref="AJ61:AQ87">
    <cfRule type="colorScale" priority="25">
      <colorScale>
        <cfvo type="min"/>
        <cfvo type="max"/>
        <color theme="9" tint="0.39997558519241921"/>
        <color rgb="FFFF0000"/>
      </colorScale>
    </cfRule>
  </conditionalFormatting>
  <conditionalFormatting sqref="AU61:BB87">
    <cfRule type="colorScale" priority="24">
      <colorScale>
        <cfvo type="min"/>
        <cfvo type="max"/>
        <color theme="9" tint="0.39997558519241921"/>
        <color rgb="FFFF0000"/>
      </colorScale>
    </cfRule>
  </conditionalFormatting>
  <conditionalFormatting sqref="Y90:AF116">
    <cfRule type="colorScale" priority="23">
      <colorScale>
        <cfvo type="min"/>
        <cfvo type="max"/>
        <color theme="9" tint="0.39997558519241921"/>
        <color rgb="FFFF0000"/>
      </colorScale>
    </cfRule>
  </conditionalFormatting>
  <conditionalFormatting sqref="AJ90:AQ116">
    <cfRule type="colorScale" priority="22">
      <colorScale>
        <cfvo type="min"/>
        <cfvo type="max"/>
        <color theme="9" tint="0.39997558519241921"/>
        <color rgb="FFFF0000"/>
      </colorScale>
    </cfRule>
  </conditionalFormatting>
  <conditionalFormatting sqref="AU90:BB116">
    <cfRule type="colorScale" priority="21">
      <colorScale>
        <cfvo type="min"/>
        <cfvo type="max"/>
        <color theme="9" tint="0.39997558519241921"/>
        <color rgb="FFFF0000"/>
      </colorScale>
    </cfRule>
  </conditionalFormatting>
  <conditionalFormatting sqref="C90:J116">
    <cfRule type="colorScale" priority="20">
      <colorScale>
        <cfvo type="min"/>
        <cfvo type="max"/>
        <color theme="9" tint="0.39997558519241921"/>
        <color rgb="FFFF0000"/>
      </colorScale>
    </cfRule>
  </conditionalFormatting>
  <conditionalFormatting sqref="N90:U116">
    <cfRule type="colorScale" priority="19">
      <colorScale>
        <cfvo type="min"/>
        <cfvo type="max"/>
        <color theme="9" tint="0.39997558519241921"/>
        <color rgb="FFFF0000"/>
      </colorScale>
    </cfRule>
  </conditionalFormatting>
  <conditionalFormatting sqref="N61:U87">
    <cfRule type="colorScale" priority="18">
      <colorScale>
        <cfvo type="min"/>
        <cfvo type="max"/>
        <color theme="9" tint="0.39997558519241921"/>
        <color rgb="FFFF0000"/>
      </colorScale>
    </cfRule>
  </conditionalFormatting>
  <conditionalFormatting sqref="C61:J87">
    <cfRule type="colorScale" priority="17">
      <colorScale>
        <cfvo type="min"/>
        <cfvo type="max"/>
        <color theme="9" tint="0.39997558519241921"/>
        <color rgb="FFFF0000"/>
      </colorScale>
    </cfRule>
  </conditionalFormatting>
  <conditionalFormatting sqref="C32:J58">
    <cfRule type="colorScale" priority="16">
      <colorScale>
        <cfvo type="min"/>
        <cfvo type="max"/>
        <color theme="9" tint="0.39997558519241921"/>
        <color rgb="FFFF0000"/>
      </colorScale>
    </cfRule>
  </conditionalFormatting>
  <conditionalFormatting sqref="N32:U58">
    <cfRule type="colorScale" priority="15">
      <colorScale>
        <cfvo type="min"/>
        <cfvo type="max"/>
        <color theme="9" tint="0.39997558519241921"/>
        <color rgb="FFFF0000"/>
      </colorScale>
    </cfRule>
  </conditionalFormatting>
  <conditionalFormatting sqref="N3:U29">
    <cfRule type="colorScale" priority="14">
      <colorScale>
        <cfvo type="min"/>
        <cfvo type="max"/>
        <color theme="9" tint="0.39997558519241921"/>
        <color rgb="FFFF0000"/>
      </colorScale>
    </cfRule>
  </conditionalFormatting>
  <conditionalFormatting sqref="C3:J29">
    <cfRule type="colorScale" priority="13">
      <colorScale>
        <cfvo type="min"/>
        <cfvo type="max"/>
        <color theme="9" tint="0.39997558519241921"/>
        <color rgb="FFFF0000"/>
      </colorScale>
    </cfRule>
  </conditionalFormatting>
  <conditionalFormatting sqref="BF90:BM116">
    <cfRule type="colorScale" priority="12">
      <colorScale>
        <cfvo type="min"/>
        <cfvo type="max"/>
        <color theme="9" tint="0.39997558519241921"/>
        <color rgb="FFFF0000"/>
      </colorScale>
    </cfRule>
  </conditionalFormatting>
  <conditionalFormatting sqref="BQ90:BX116">
    <cfRule type="colorScale" priority="11">
      <colorScale>
        <cfvo type="min"/>
        <cfvo type="max"/>
        <color theme="9" tint="0.39997558519241921"/>
        <color rgb="FFFF0000"/>
      </colorScale>
    </cfRule>
  </conditionalFormatting>
  <conditionalFormatting sqref="BQ61:BX87">
    <cfRule type="colorScale" priority="10">
      <colorScale>
        <cfvo type="min"/>
        <cfvo type="max"/>
        <color theme="9" tint="0.39997558519241921"/>
        <color rgb="FFFF0000"/>
      </colorScale>
    </cfRule>
  </conditionalFormatting>
  <conditionalFormatting sqref="BF61:BM87">
    <cfRule type="colorScale" priority="9">
      <colorScale>
        <cfvo type="min"/>
        <cfvo type="max"/>
        <color theme="9" tint="0.39997558519241921"/>
        <color rgb="FFFF0000"/>
      </colorScale>
    </cfRule>
  </conditionalFormatting>
  <conditionalFormatting sqref="BF32:BM58">
    <cfRule type="colorScale" priority="8">
      <colorScale>
        <cfvo type="min"/>
        <cfvo type="max"/>
        <color theme="9" tint="0.39997558519241921"/>
        <color rgb="FFFF0000"/>
      </colorScale>
    </cfRule>
  </conditionalFormatting>
  <conditionalFormatting sqref="BQ32:BX58">
    <cfRule type="colorScale" priority="7">
      <colorScale>
        <cfvo type="min"/>
        <cfvo type="max"/>
        <color theme="9" tint="0.39997558519241921"/>
        <color rgb="FFFF0000"/>
      </colorScale>
    </cfRule>
  </conditionalFormatting>
  <conditionalFormatting sqref="BF3:BM29">
    <cfRule type="colorScale" priority="6">
      <colorScale>
        <cfvo type="min"/>
        <cfvo type="max"/>
        <color theme="9" tint="0.39997558519241921"/>
        <color rgb="FFFF0000"/>
      </colorScale>
    </cfRule>
  </conditionalFormatting>
  <conditionalFormatting sqref="BQ3:BX29">
    <cfRule type="colorScale" priority="5">
      <colorScale>
        <cfvo type="min"/>
        <cfvo type="max"/>
        <color theme="9" tint="0.39997558519241921"/>
        <color rgb="FFFF0000"/>
      </colorScale>
    </cfRule>
  </conditionalFormatting>
  <conditionalFormatting sqref="CB3:CI29">
    <cfRule type="colorScale" priority="4">
      <colorScale>
        <cfvo type="min"/>
        <cfvo type="max"/>
        <color theme="9" tint="0.39997558519241921"/>
        <color rgb="FFFF0000"/>
      </colorScale>
    </cfRule>
  </conditionalFormatting>
  <conditionalFormatting sqref="CB32:CI58">
    <cfRule type="colorScale" priority="3">
      <colorScale>
        <cfvo type="min"/>
        <cfvo type="max"/>
        <color theme="9" tint="0.39997558519241921"/>
        <color rgb="FFFF0000"/>
      </colorScale>
    </cfRule>
  </conditionalFormatting>
  <conditionalFormatting sqref="CB61:CI87">
    <cfRule type="colorScale" priority="2">
      <colorScale>
        <cfvo type="min"/>
        <cfvo type="max"/>
        <color theme="9" tint="0.39997558519241921"/>
        <color rgb="FFFF0000"/>
      </colorScale>
    </cfRule>
  </conditionalFormatting>
  <conditionalFormatting sqref="CB90:CI116">
    <cfRule type="colorScale" priority="1">
      <colorScale>
        <cfvo type="min"/>
        <cfvo type="max"/>
        <color theme="9" tint="0.39997558519241921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08E51-3EED-DE42-AA4A-F22E81AEA04D}">
  <dimension ref="A1:G257"/>
  <sheetViews>
    <sheetView workbookViewId="0">
      <selection activeCell="G2" sqref="G2"/>
    </sheetView>
  </sheetViews>
  <sheetFormatPr baseColWidth="10" defaultRowHeight="16"/>
  <cols>
    <col min="2" max="2" width="12.1640625" customWidth="1"/>
    <col min="4" max="5" width="17.5" customWidth="1"/>
    <col min="6" max="6" width="11.1640625" customWidth="1"/>
  </cols>
  <sheetData>
    <row r="1" spans="1:7">
      <c r="A1" s="9" t="s">
        <v>45</v>
      </c>
      <c r="B1" s="9" t="s">
        <v>1</v>
      </c>
      <c r="C1" s="19" t="s">
        <v>178</v>
      </c>
      <c r="D1" s="19" t="s">
        <v>46</v>
      </c>
      <c r="E1" s="19" t="s">
        <v>336</v>
      </c>
      <c r="F1" s="9" t="s">
        <v>47</v>
      </c>
      <c r="G1" t="s">
        <v>207</v>
      </c>
    </row>
    <row r="2" spans="1:7">
      <c r="A2" s="17" t="s">
        <v>48</v>
      </c>
      <c r="B2" s="17" t="s">
        <v>176</v>
      </c>
      <c r="C2" s="19">
        <v>1</v>
      </c>
      <c r="D2" s="59">
        <v>0</v>
      </c>
      <c r="E2" s="20"/>
      <c r="F2" s="21">
        <v>11479.8</v>
      </c>
      <c r="G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1-NT-1, Treatment: no treatment, sac day: 1, weight change: 0, viral titer: 11479.8)</v>
      </c>
    </row>
    <row r="3" spans="1:7" hidden="1">
      <c r="A3" t="s">
        <v>48</v>
      </c>
      <c r="G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1-NT-1, Treatment: , sac day: , weight change: , viral titer: )</v>
      </c>
    </row>
    <row r="4" spans="1:7">
      <c r="A4" s="17" t="s">
        <v>49</v>
      </c>
      <c r="B4" s="17" t="s">
        <v>176</v>
      </c>
      <c r="C4" s="19">
        <v>1</v>
      </c>
      <c r="D4" s="59">
        <v>0</v>
      </c>
      <c r="E4" s="20"/>
      <c r="F4" s="21">
        <v>13173.82</v>
      </c>
      <c r="G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1-NT-2, Treatment: no treatment, sac day: 1, weight change: 0, viral titer: 13173.82)</v>
      </c>
    </row>
    <row r="5" spans="1:7" hidden="1">
      <c r="A5" t="s">
        <v>49</v>
      </c>
      <c r="G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1-NT-2, Treatment: , sac day: , weight change: , viral titer: )</v>
      </c>
    </row>
    <row r="6" spans="1:7">
      <c r="A6" s="17" t="s">
        <v>50</v>
      </c>
      <c r="B6" s="17" t="s">
        <v>176</v>
      </c>
      <c r="C6" s="19">
        <v>1</v>
      </c>
      <c r="D6" s="59">
        <v>0</v>
      </c>
      <c r="E6" s="20"/>
      <c r="F6" s="21">
        <v>84681.45</v>
      </c>
      <c r="G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1-NT-3, Treatment: no treatment, sac day: 1, weight change: 0, viral titer: 84681.45)</v>
      </c>
    </row>
    <row r="7" spans="1:7" hidden="1">
      <c r="A7" t="s">
        <v>50</v>
      </c>
      <c r="G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1-NT-3, Treatment: , sac day: , weight change: , viral titer: )</v>
      </c>
    </row>
    <row r="8" spans="1:7">
      <c r="A8" s="14" t="s">
        <v>168</v>
      </c>
      <c r="B8" s="14" t="s">
        <v>5</v>
      </c>
      <c r="C8" s="19">
        <v>16</v>
      </c>
      <c r="D8" s="59">
        <v>0</v>
      </c>
      <c r="E8" s="20"/>
      <c r="F8" s="21">
        <v>14.57</v>
      </c>
      <c r="G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16-3932-1, Treatment: REGN3932, sac day: 16, weight change: 0, viral titer: 14.57)</v>
      </c>
    </row>
    <row r="9" spans="1:7" hidden="1">
      <c r="A9" t="s">
        <v>168</v>
      </c>
      <c r="G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16-3932-1, Treatment: , sac day: , weight change: , viral titer: )</v>
      </c>
    </row>
    <row r="10" spans="1:7">
      <c r="A10" s="14" t="s">
        <v>169</v>
      </c>
      <c r="B10" s="14" t="s">
        <v>5</v>
      </c>
      <c r="C10" s="19">
        <v>16</v>
      </c>
      <c r="D10" s="59">
        <v>-5.1282051282052011E-3</v>
      </c>
      <c r="E10" s="20"/>
      <c r="F10" s="21">
        <v>6.46</v>
      </c>
      <c r="G1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16-3932-2, Treatment: REGN3932, sac day: 16, weight change: -0.0051282051282052, viral titer: 6.46)</v>
      </c>
    </row>
    <row r="11" spans="1:7" hidden="1">
      <c r="A11" t="s">
        <v>169</v>
      </c>
      <c r="G1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16-3932-2, Treatment: , sac day: , weight change: , viral titer: )</v>
      </c>
    </row>
    <row r="12" spans="1:7">
      <c r="A12" s="14" t="s">
        <v>170</v>
      </c>
      <c r="B12" s="14" t="s">
        <v>5</v>
      </c>
      <c r="C12" s="19">
        <v>16</v>
      </c>
      <c r="D12" s="59">
        <v>1.0362694300518095E-2</v>
      </c>
      <c r="E12" s="20"/>
      <c r="F12" s="21">
        <v>20.309999999999999</v>
      </c>
      <c r="G1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16-3932-3, Treatment: REGN3932, sac day: 16, weight change: 0.0103626943005181, viral titer: 20.31)</v>
      </c>
    </row>
    <row r="13" spans="1:7" hidden="1">
      <c r="A13" t="s">
        <v>170</v>
      </c>
      <c r="G1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16-3932-3, Treatment: , sac day: , weight change: , viral titer: )</v>
      </c>
    </row>
    <row r="14" spans="1:7">
      <c r="A14" s="13" t="s">
        <v>165</v>
      </c>
      <c r="B14" s="13" t="s">
        <v>4</v>
      </c>
      <c r="C14" s="19">
        <v>16</v>
      </c>
      <c r="D14" s="59">
        <v>-2.3529411764705799E-2</v>
      </c>
      <c r="E14" s="20"/>
      <c r="F14" s="21">
        <v>16.22</v>
      </c>
      <c r="G1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16-3996-1, Treatment: REGN3996, sac day: 16, weight change: -0.0235294117647058, viral titer: 16.22)</v>
      </c>
    </row>
    <row r="15" spans="1:7" hidden="1">
      <c r="A15" t="s">
        <v>165</v>
      </c>
      <c r="G1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16-3996-1, Treatment: , sac day: , weight change: , viral titer: )</v>
      </c>
    </row>
    <row r="16" spans="1:7">
      <c r="A16" s="13" t="s">
        <v>166</v>
      </c>
      <c r="B16" s="13" t="s">
        <v>4</v>
      </c>
      <c r="C16" s="19">
        <v>16</v>
      </c>
      <c r="D16" s="59">
        <v>3.2608695652173995E-2</v>
      </c>
      <c r="E16" s="20"/>
      <c r="F16" s="21">
        <v>8.77</v>
      </c>
      <c r="G1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16-3996-2, Treatment: REGN3996, sac day: 16, weight change: 0.032608695652174, viral titer: 8.77)</v>
      </c>
    </row>
    <row r="17" spans="1:7" hidden="1">
      <c r="A17" t="s">
        <v>166</v>
      </c>
      <c r="G1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16-3996-2, Treatment: , sac day: , weight change: , viral titer: )</v>
      </c>
    </row>
    <row r="18" spans="1:7">
      <c r="A18" s="13" t="s">
        <v>167</v>
      </c>
      <c r="B18" s="13" t="s">
        <v>4</v>
      </c>
      <c r="C18" s="19">
        <v>16</v>
      </c>
      <c r="D18" s="59">
        <v>9.090909090909087E-2</v>
      </c>
      <c r="E18" s="20"/>
      <c r="F18" s="21">
        <v>406</v>
      </c>
      <c r="G1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16-3996-3, Treatment: REGN3996, sac day: 16, weight change: 0.0909090909090909, viral titer: 406)</v>
      </c>
    </row>
    <row r="19" spans="1:7" hidden="1">
      <c r="A19" t="s">
        <v>167</v>
      </c>
      <c r="G1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16-3996-3, Treatment: , sac day: , weight change: , viral titer: )</v>
      </c>
    </row>
    <row r="20" spans="1:7">
      <c r="A20" s="15" t="s">
        <v>171</v>
      </c>
      <c r="B20" s="15" t="s">
        <v>6</v>
      </c>
      <c r="C20" s="19">
        <v>16</v>
      </c>
      <c r="D20" s="59">
        <v>-6.4516129032258215E-2</v>
      </c>
      <c r="E20" s="20"/>
      <c r="F20" s="21">
        <v>24.18</v>
      </c>
      <c r="G2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16-7550-1, Treatment: REGN7550, sac day: 16, weight change: -0.0645161290322582, viral titer: 24.18)</v>
      </c>
    </row>
    <row r="21" spans="1:7" hidden="1">
      <c r="A21" t="s">
        <v>171</v>
      </c>
      <c r="G2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16-7550-1, Treatment: , sac day: , weight change: , viral titer: )</v>
      </c>
    </row>
    <row r="22" spans="1:7">
      <c r="A22" s="15" t="s">
        <v>172</v>
      </c>
      <c r="B22" s="15" t="s">
        <v>6</v>
      </c>
      <c r="C22" s="19">
        <v>16</v>
      </c>
      <c r="D22" s="59">
        <v>-3.5714285714285796E-2</v>
      </c>
      <c r="E22" s="20"/>
      <c r="F22" s="21">
        <v>16.13</v>
      </c>
      <c r="G2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16-7550-2, Treatment: REGN7550, sac day: 16, weight change: -0.0357142857142858, viral titer: 16.13)</v>
      </c>
    </row>
    <row r="23" spans="1:7" hidden="1">
      <c r="A23" t="s">
        <v>172</v>
      </c>
      <c r="G2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16-7550-2, Treatment: , sac day: , weight change: , viral titer: )</v>
      </c>
    </row>
    <row r="24" spans="1:7">
      <c r="A24" s="16" t="s">
        <v>173</v>
      </c>
      <c r="B24" s="16" t="s">
        <v>7</v>
      </c>
      <c r="C24" s="19">
        <v>16</v>
      </c>
      <c r="D24" s="59">
        <v>1.6666666666666705E-2</v>
      </c>
      <c r="E24" s="20"/>
      <c r="F24" s="21">
        <v>13.27</v>
      </c>
      <c r="G2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16-7551-1, Treatment: REGN7551, sac day: 16, weight change: 0.0166666666666667, viral titer: 13.27)</v>
      </c>
    </row>
    <row r="25" spans="1:7" hidden="1">
      <c r="A25" t="s">
        <v>173</v>
      </c>
      <c r="G2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16-7551-1, Treatment: , sac day: , weight change: , viral titer: )</v>
      </c>
    </row>
    <row r="26" spans="1:7">
      <c r="A26" s="16" t="s">
        <v>174</v>
      </c>
      <c r="B26" s="16" t="s">
        <v>7</v>
      </c>
      <c r="C26" s="19">
        <v>16</v>
      </c>
      <c r="D26" s="59">
        <v>3.6363636363636452E-2</v>
      </c>
      <c r="E26" s="20"/>
      <c r="F26" s="21">
        <v>1.23</v>
      </c>
      <c r="G2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16-7551-2, Treatment: REGN7551, sac day: 16, weight change: 0.0363636363636365, viral titer: 1.23)</v>
      </c>
    </row>
    <row r="27" spans="1:7" hidden="1">
      <c r="A27" t="s">
        <v>174</v>
      </c>
      <c r="G2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16-7551-2, Treatment: , sac day: , weight change: , viral titer: )</v>
      </c>
    </row>
    <row r="28" spans="1:7">
      <c r="A28" s="16" t="s">
        <v>175</v>
      </c>
      <c r="B28" s="16" t="s">
        <v>7</v>
      </c>
      <c r="C28" s="19">
        <v>16</v>
      </c>
      <c r="D28" s="59">
        <v>5.2631578947368335E-2</v>
      </c>
      <c r="E28" s="20"/>
      <c r="F28" s="21">
        <v>406</v>
      </c>
      <c r="G2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16-7551-3, Treatment: REGN7551, sac day: 16, weight change: 0.0526315789473683, viral titer: 406)</v>
      </c>
    </row>
    <row r="29" spans="1:7" hidden="1">
      <c r="A29" t="s">
        <v>175</v>
      </c>
      <c r="G2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16-7551-3, Treatment: , sac day: , weight change: , viral titer: )</v>
      </c>
    </row>
    <row r="30" spans="1:7">
      <c r="A30" s="12" t="s">
        <v>162</v>
      </c>
      <c r="B30" s="12" t="s">
        <v>3</v>
      </c>
      <c r="C30" s="19">
        <v>16</v>
      </c>
      <c r="D30" s="59">
        <v>-4.639175257731952E-2</v>
      </c>
      <c r="E30" s="20"/>
      <c r="F30" s="21">
        <v>54.39</v>
      </c>
      <c r="G3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16-OS-1, Treatment: Oseltamivir, sac day: 16, weight change: -0.0463917525773195, viral titer: 54.39)</v>
      </c>
    </row>
    <row r="31" spans="1:7" hidden="1">
      <c r="A31" t="s">
        <v>162</v>
      </c>
      <c r="G3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16-OS-1, Treatment: , sac day: , weight change: , viral titer: )</v>
      </c>
    </row>
    <row r="32" spans="1:7">
      <c r="A32" s="12" t="s">
        <v>163</v>
      </c>
      <c r="B32" s="12" t="s">
        <v>3</v>
      </c>
      <c r="C32" s="19">
        <v>16</v>
      </c>
      <c r="D32" s="59">
        <v>-5.1020408163266031E-3</v>
      </c>
      <c r="E32" s="20"/>
      <c r="F32" s="21">
        <v>16.46</v>
      </c>
      <c r="G3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16-OS-2, Treatment: Oseltamivir, sac day: 16, weight change: -0.0051020408163266, viral titer: 16.46)</v>
      </c>
    </row>
    <row r="33" spans="1:7" hidden="1">
      <c r="A33" t="s">
        <v>163</v>
      </c>
      <c r="G3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16-OS-2, Treatment: , sac day: , weight change: , viral titer: )</v>
      </c>
    </row>
    <row r="34" spans="1:7">
      <c r="A34" s="12" t="s">
        <v>164</v>
      </c>
      <c r="B34" s="12" t="s">
        <v>3</v>
      </c>
      <c r="C34" s="19">
        <v>16</v>
      </c>
      <c r="D34" s="59">
        <v>-1.0928961748633842E-2</v>
      </c>
      <c r="E34" s="20"/>
      <c r="F34" s="21">
        <v>7.57</v>
      </c>
      <c r="G3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16-OS-3, Treatment: Oseltamivir, sac day: 16, weight change: -0.0109289617486338, viral titer: 7.57)</v>
      </c>
    </row>
    <row r="35" spans="1:7" hidden="1">
      <c r="A35" t="s">
        <v>164</v>
      </c>
      <c r="G3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16-OS-3, Treatment: , sac day: , weight change: , viral titer: )</v>
      </c>
    </row>
    <row r="36" spans="1:7">
      <c r="A36" s="17" t="s">
        <v>51</v>
      </c>
      <c r="B36" s="17" t="s">
        <v>176</v>
      </c>
      <c r="C36" s="19">
        <v>2</v>
      </c>
      <c r="D36" s="59">
        <v>0</v>
      </c>
      <c r="E36" s="20"/>
      <c r="F36" s="21">
        <v>558064.1</v>
      </c>
      <c r="G3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2-NT-1, Treatment: no treatment, sac day: 2, weight change: 0, viral titer: 558064.1)</v>
      </c>
    </row>
    <row r="37" spans="1:7" hidden="1">
      <c r="A37" t="s">
        <v>51</v>
      </c>
      <c r="G3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2-NT-1, Treatment: , sac day: , weight change: , viral titer: )</v>
      </c>
    </row>
    <row r="38" spans="1:7">
      <c r="A38" s="17" t="s">
        <v>52</v>
      </c>
      <c r="B38" s="17" t="s">
        <v>176</v>
      </c>
      <c r="C38" s="19">
        <v>2</v>
      </c>
      <c r="D38" s="59">
        <v>0</v>
      </c>
      <c r="E38" s="20"/>
      <c r="F38" s="21">
        <v>2750912.11</v>
      </c>
      <c r="G3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2-NT-2, Treatment: no treatment, sac day: 2, weight change: 0, viral titer: 2750912.11)</v>
      </c>
    </row>
    <row r="39" spans="1:7" hidden="1">
      <c r="A39" t="s">
        <v>52</v>
      </c>
      <c r="G3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2-NT-2, Treatment: , sac day: , weight change: , viral titer: )</v>
      </c>
    </row>
    <row r="40" spans="1:7">
      <c r="A40" s="17" t="s">
        <v>53</v>
      </c>
      <c r="B40" s="17" t="s">
        <v>176</v>
      </c>
      <c r="C40" s="19">
        <v>2</v>
      </c>
      <c r="D40" s="59">
        <v>0</v>
      </c>
      <c r="E40" s="20"/>
      <c r="F40" s="21">
        <v>3557735.11</v>
      </c>
      <c r="G4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2-NT-3, Treatment: no treatment, sac day: 2, weight change: 0, viral titer: 3557735.11)</v>
      </c>
    </row>
    <row r="41" spans="1:7" hidden="1">
      <c r="A41" t="s">
        <v>53</v>
      </c>
      <c r="G4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2-NT-3, Treatment: , sac day: , weight change: , viral titer: )</v>
      </c>
    </row>
    <row r="42" spans="1:7">
      <c r="A42" s="10" t="s">
        <v>75</v>
      </c>
      <c r="B42" s="10" t="s">
        <v>8</v>
      </c>
      <c r="C42" s="19">
        <v>3</v>
      </c>
      <c r="D42" s="59">
        <v>-2.5477707006369338E-2</v>
      </c>
      <c r="E42" s="20"/>
      <c r="F42" s="21">
        <v>2911432.49</v>
      </c>
      <c r="G4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3-1932-1, Treatment: REGN1932, sac day: 3, weight change: -0.0254777070063693, viral titer: 2911432.49)</v>
      </c>
    </row>
    <row r="43" spans="1:7" hidden="1">
      <c r="A43" t="s">
        <v>75</v>
      </c>
      <c r="G4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3-1932-1, Treatment: , sac day: , weight change: , viral titer: )</v>
      </c>
    </row>
    <row r="44" spans="1:7">
      <c r="A44" s="10" t="s">
        <v>76</v>
      </c>
      <c r="B44" s="10" t="s">
        <v>8</v>
      </c>
      <c r="C44" s="19">
        <v>3</v>
      </c>
      <c r="D44" s="59">
        <v>2.8248587570621472E-2</v>
      </c>
      <c r="E44" s="20"/>
      <c r="F44" s="21">
        <v>4099889.45</v>
      </c>
      <c r="G4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3-1932-2, Treatment: REGN1932, sac day: 3, weight change: 0.0282485875706215, viral titer: 4099889.45)</v>
      </c>
    </row>
    <row r="45" spans="1:7" hidden="1">
      <c r="A45" t="s">
        <v>76</v>
      </c>
      <c r="G4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3-1932-2, Treatment: , sac day: , weight change: , viral titer: )</v>
      </c>
    </row>
    <row r="46" spans="1:7">
      <c r="A46" s="10" t="s">
        <v>77</v>
      </c>
      <c r="B46" s="10" t="s">
        <v>8</v>
      </c>
      <c r="C46" s="19">
        <v>3</v>
      </c>
      <c r="D46" s="59">
        <v>3.5928143712574939E-2</v>
      </c>
      <c r="E46" s="20"/>
      <c r="F46" s="21">
        <v>4968344.78</v>
      </c>
      <c r="G4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3-1932-3, Treatment: REGN1932, sac day: 3, weight change: 0.0359281437125749, viral titer: 4968344.78)</v>
      </c>
    </row>
    <row r="47" spans="1:7" hidden="1">
      <c r="A47" t="s">
        <v>77</v>
      </c>
      <c r="G4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3-1932-3, Treatment: , sac day: , weight change: , viral titer: )</v>
      </c>
    </row>
    <row r="48" spans="1:7">
      <c r="A48" s="14" t="s">
        <v>66</v>
      </c>
      <c r="B48" s="14" t="s">
        <v>5</v>
      </c>
      <c r="C48" s="19">
        <v>3</v>
      </c>
      <c r="D48" s="59">
        <v>1.1560693641618457E-2</v>
      </c>
      <c r="E48" s="20"/>
      <c r="F48" s="21">
        <v>651560.61</v>
      </c>
      <c r="G4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3-3932-1, Treatment: REGN3932, sac day: 3, weight change: 0.0115606936416185, viral titer: 651560.61)</v>
      </c>
    </row>
    <row r="49" spans="1:7" hidden="1">
      <c r="A49" t="s">
        <v>66</v>
      </c>
      <c r="G4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3-3932-1, Treatment: , sac day: , weight change: , viral titer: )</v>
      </c>
    </row>
    <row r="50" spans="1:7">
      <c r="A50" s="14" t="s">
        <v>67</v>
      </c>
      <c r="B50" s="14" t="s">
        <v>5</v>
      </c>
      <c r="C50" s="19">
        <v>3</v>
      </c>
      <c r="D50" s="59">
        <v>-5.6818181818182626E-3</v>
      </c>
      <c r="E50" s="20"/>
      <c r="F50" s="21">
        <v>809791.24</v>
      </c>
      <c r="G5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3-3932-2, Treatment: REGN3932, sac day: 3, weight change: -0.00568181818181826, viral titer: 809791.24)</v>
      </c>
    </row>
    <row r="51" spans="1:7" hidden="1">
      <c r="A51" t="s">
        <v>67</v>
      </c>
      <c r="G5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3-3932-2, Treatment: , sac day: , weight change: , viral titer: )</v>
      </c>
    </row>
    <row r="52" spans="1:7">
      <c r="A52" s="14" t="s">
        <v>68</v>
      </c>
      <c r="B52" s="14" t="s">
        <v>5</v>
      </c>
      <c r="C52" s="19">
        <v>3</v>
      </c>
      <c r="D52" s="59">
        <v>-5.9523809523810371E-3</v>
      </c>
      <c r="E52" s="20"/>
      <c r="F52" s="21">
        <v>2481047.6800000002</v>
      </c>
      <c r="G5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3-3932-3, Treatment: REGN3932, sac day: 3, weight change: -0.00595238095238104, viral titer: 2481047.68)</v>
      </c>
    </row>
    <row r="53" spans="1:7" hidden="1">
      <c r="A53" t="s">
        <v>68</v>
      </c>
      <c r="G5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3-3932-3, Treatment: , sac day: , weight change: , viral titer: )</v>
      </c>
    </row>
    <row r="54" spans="1:7">
      <c r="A54" s="13" t="s">
        <v>63</v>
      </c>
      <c r="B54" s="13" t="s">
        <v>4</v>
      </c>
      <c r="C54" s="19">
        <v>3</v>
      </c>
      <c r="D54" s="59">
        <v>-6.3694267515923345E-3</v>
      </c>
      <c r="E54" s="20"/>
      <c r="F54" s="21">
        <v>7914180.8399999999</v>
      </c>
      <c r="G5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3-3996-1, Treatment: REGN3996, sac day: 3, weight change: -0.00636942675159233, viral titer: 7914180.84)</v>
      </c>
    </row>
    <row r="55" spans="1:7" hidden="1">
      <c r="A55" t="s">
        <v>63</v>
      </c>
      <c r="G5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3-3996-1, Treatment: , sac day: , weight change: , viral titer: )</v>
      </c>
    </row>
    <row r="56" spans="1:7">
      <c r="A56" s="13" t="s">
        <v>64</v>
      </c>
      <c r="B56" s="13" t="s">
        <v>4</v>
      </c>
      <c r="C56" s="19">
        <v>3</v>
      </c>
      <c r="D56" s="59">
        <v>-4.102564102564106E-2</v>
      </c>
      <c r="E56" s="20"/>
      <c r="F56" s="21">
        <v>607690.1</v>
      </c>
      <c r="G5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3-3996-2, Treatment: REGN3996, sac day: 3, weight change: -0.0410256410256411, viral titer: 607690.1)</v>
      </c>
    </row>
    <row r="57" spans="1:7" hidden="1">
      <c r="A57" t="s">
        <v>64</v>
      </c>
      <c r="G5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3-3996-2, Treatment: , sac day: , weight change: , viral titer: )</v>
      </c>
    </row>
    <row r="58" spans="1:7">
      <c r="A58" s="13" t="s">
        <v>65</v>
      </c>
      <c r="B58" s="13" t="s">
        <v>4</v>
      </c>
      <c r="C58" s="19">
        <v>3</v>
      </c>
      <c r="D58" s="59">
        <v>-6.2499999999999778E-3</v>
      </c>
      <c r="E58" s="20"/>
      <c r="F58" s="21">
        <v>1226769.44</v>
      </c>
      <c r="G5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3-3996-3, Treatment: REGN3996, sac day: 3, weight change: -0.00624999999999998, viral titer: 1226769.44)</v>
      </c>
    </row>
    <row r="59" spans="1:7" hidden="1">
      <c r="A59" t="s">
        <v>65</v>
      </c>
      <c r="G5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3-3996-3, Treatment: , sac day: , weight change: , viral titer: )</v>
      </c>
    </row>
    <row r="60" spans="1:7">
      <c r="A60" s="15" t="s">
        <v>69</v>
      </c>
      <c r="B60" s="15" t="s">
        <v>6</v>
      </c>
      <c r="C60" s="19">
        <v>3</v>
      </c>
      <c r="D60" s="59">
        <v>-8.8397790055248671E-2</v>
      </c>
      <c r="E60" s="20"/>
      <c r="F60" s="21">
        <v>2922192.74</v>
      </c>
      <c r="G6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3-7550-1, Treatment: REGN7550, sac day: 3, weight change: -0.0883977900552487, viral titer: 2922192.74)</v>
      </c>
    </row>
    <row r="61" spans="1:7" hidden="1">
      <c r="A61" t="s">
        <v>69</v>
      </c>
      <c r="G6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3-7550-1, Treatment: , sac day: , weight change: , viral titer: )</v>
      </c>
    </row>
    <row r="62" spans="1:7">
      <c r="A62" s="15" t="s">
        <v>70</v>
      </c>
      <c r="B62" s="15" t="s">
        <v>6</v>
      </c>
      <c r="C62" s="19">
        <v>3</v>
      </c>
      <c r="D62" s="59">
        <v>-0.12209302325581393</v>
      </c>
      <c r="E62" s="20"/>
      <c r="F62" s="21">
        <v>1140470.77</v>
      </c>
      <c r="G6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3-7550-2, Treatment: REGN7550, sac day: 3, weight change: -0.122093023255814, viral titer: 1140470.77)</v>
      </c>
    </row>
    <row r="63" spans="1:7" hidden="1">
      <c r="A63" t="s">
        <v>70</v>
      </c>
      <c r="G6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3-7550-2, Treatment: , sac day: , weight change: , viral titer: )</v>
      </c>
    </row>
    <row r="64" spans="1:7">
      <c r="A64" s="15" t="s">
        <v>71</v>
      </c>
      <c r="B64" s="15" t="s">
        <v>6</v>
      </c>
      <c r="C64" s="19">
        <v>3</v>
      </c>
      <c r="D64" s="59">
        <v>-1.7142857142857182E-2</v>
      </c>
      <c r="E64" s="20"/>
      <c r="F64" s="21">
        <v>781667.01</v>
      </c>
      <c r="G6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3-7550-3, Treatment: REGN7550, sac day: 3, weight change: -0.0171428571428572, viral titer: 781667.01)</v>
      </c>
    </row>
    <row r="65" spans="1:7" hidden="1">
      <c r="A65" t="s">
        <v>71</v>
      </c>
      <c r="G6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3-7550-3, Treatment: , sac day: , weight change: , viral titer: )</v>
      </c>
    </row>
    <row r="66" spans="1:7">
      <c r="A66" s="16" t="s">
        <v>72</v>
      </c>
      <c r="B66" s="16" t="s">
        <v>7</v>
      </c>
      <c r="C66" s="19">
        <v>3</v>
      </c>
      <c r="D66" s="59">
        <v>2.1857923497267683E-2</v>
      </c>
      <c r="E66" s="20"/>
      <c r="F66" s="21">
        <v>2675048.84</v>
      </c>
      <c r="G6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3-7551-1, Treatment: REGN7551, sac day: 3, weight change: 0.0218579234972677, viral titer: 2675048.84)</v>
      </c>
    </row>
    <row r="67" spans="1:7" hidden="1">
      <c r="A67" t="s">
        <v>72</v>
      </c>
      <c r="G6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3-7551-1, Treatment: , sac day: , weight change: , viral titer: )</v>
      </c>
    </row>
    <row r="68" spans="1:7">
      <c r="A68" s="16" t="s">
        <v>73</v>
      </c>
      <c r="B68" s="16" t="s">
        <v>7</v>
      </c>
      <c r="C68" s="19">
        <v>3</v>
      </c>
      <c r="D68" s="59">
        <v>1.7142857142857182E-2</v>
      </c>
      <c r="E68" s="20"/>
      <c r="F68" s="21">
        <v>96954.46</v>
      </c>
      <c r="G6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3-7551-2, Treatment: REGN7551, sac day: 3, weight change: 0.0171428571428572, viral titer: 96954.46)</v>
      </c>
    </row>
    <row r="69" spans="1:7" hidden="1">
      <c r="A69" t="s">
        <v>73</v>
      </c>
      <c r="G6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3-7551-2, Treatment: , sac day: , weight change: , viral titer: )</v>
      </c>
    </row>
    <row r="70" spans="1:7">
      <c r="A70" s="16" t="s">
        <v>74</v>
      </c>
      <c r="B70" s="16" t="s">
        <v>7</v>
      </c>
      <c r="C70" s="19">
        <v>3</v>
      </c>
      <c r="D70" s="59">
        <v>5.0279329608938668E-2</v>
      </c>
      <c r="E70" s="20"/>
      <c r="F70" s="21">
        <v>3207461.05</v>
      </c>
      <c r="G7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3-7551-3, Treatment: REGN7551, sac day: 3, weight change: 0.0502793296089387, viral titer: 3207461.05)</v>
      </c>
    </row>
    <row r="71" spans="1:7" hidden="1">
      <c r="A71" t="s">
        <v>74</v>
      </c>
      <c r="G7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3-7551-3, Treatment: , sac day: , weight change: , viral titer: )</v>
      </c>
    </row>
    <row r="72" spans="1:7">
      <c r="A72" s="11" t="s">
        <v>57</v>
      </c>
      <c r="B72" s="11" t="s">
        <v>2</v>
      </c>
      <c r="C72" s="19">
        <v>3</v>
      </c>
      <c r="D72" s="59">
        <v>-4.0935672514620054E-2</v>
      </c>
      <c r="E72" s="20"/>
      <c r="F72" s="21">
        <v>20663017.030000001</v>
      </c>
      <c r="G7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3-BX-1, Treatment: Baloxavir, sac day: 3, weight change: -0.0409356725146201, viral titer: 20663017.03)</v>
      </c>
    </row>
    <row r="73" spans="1:7" hidden="1">
      <c r="A73" t="s">
        <v>57</v>
      </c>
      <c r="G7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3-BX-1, Treatment: , sac day: , weight change: , viral titer: )</v>
      </c>
    </row>
    <row r="74" spans="1:7">
      <c r="A74" s="11" t="s">
        <v>58</v>
      </c>
      <c r="B74" s="11" t="s">
        <v>2</v>
      </c>
      <c r="C74" s="19">
        <v>3</v>
      </c>
      <c r="D74" s="59">
        <v>-2.2727272727272846E-2</v>
      </c>
      <c r="E74" s="20"/>
      <c r="F74" s="21">
        <v>10545244.890000001</v>
      </c>
      <c r="G7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3-BX-2, Treatment: Baloxavir, sac day: 3, weight change: -0.0227272727272728, viral titer: 10545244.89)</v>
      </c>
    </row>
    <row r="75" spans="1:7" hidden="1">
      <c r="A75" t="s">
        <v>58</v>
      </c>
      <c r="G7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3-BX-2, Treatment: , sac day: , weight change: , viral titer: )</v>
      </c>
    </row>
    <row r="76" spans="1:7">
      <c r="A76" s="11" t="s">
        <v>59</v>
      </c>
      <c r="B76" s="11" t="s">
        <v>2</v>
      </c>
      <c r="C76" s="19">
        <v>3</v>
      </c>
      <c r="D76" s="59">
        <v>-5.8823529411765538E-3</v>
      </c>
      <c r="E76" s="20"/>
      <c r="F76" s="21">
        <v>2984097.06</v>
      </c>
      <c r="G7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3-BX-3, Treatment: Baloxavir, sac day: 3, weight change: -0.00588235294117655, viral titer: 2984097.06)</v>
      </c>
    </row>
    <row r="77" spans="1:7" hidden="1">
      <c r="A77" t="s">
        <v>59</v>
      </c>
      <c r="G7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3-BX-3, Treatment: , sac day: , weight change: , viral titer: )</v>
      </c>
    </row>
    <row r="78" spans="1:7">
      <c r="A78" s="12" t="s">
        <v>60</v>
      </c>
      <c r="B78" s="12" t="s">
        <v>3</v>
      </c>
      <c r="C78" s="19">
        <v>3</v>
      </c>
      <c r="D78" s="59">
        <v>-2.6041666666666671E-2</v>
      </c>
      <c r="E78" s="20"/>
      <c r="F78" s="21">
        <v>3142920.53</v>
      </c>
      <c r="G7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3-OS-1, Treatment: Oseltamivir, sac day: 3, weight change: -0.0260416666666667, viral titer: 3142920.53)</v>
      </c>
    </row>
    <row r="79" spans="1:7" hidden="1">
      <c r="A79" t="s">
        <v>60</v>
      </c>
      <c r="G7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3-OS-1, Treatment: , sac day: , weight change: , viral titer: )</v>
      </c>
    </row>
    <row r="80" spans="1:7">
      <c r="A80" s="12" t="s">
        <v>61</v>
      </c>
      <c r="B80" s="12" t="s">
        <v>3</v>
      </c>
      <c r="C80" s="19">
        <v>3</v>
      </c>
      <c r="D80" s="59">
        <v>2.2471910112359474E-2</v>
      </c>
      <c r="E80" s="20"/>
      <c r="F80" s="21">
        <v>2820727.89</v>
      </c>
      <c r="G8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3-OS-2, Treatment: Oseltamivir, sac day: 3, weight change: 0.0224719101123595, viral titer: 2820727.89)</v>
      </c>
    </row>
    <row r="81" spans="1:7" hidden="1">
      <c r="A81" t="s">
        <v>61</v>
      </c>
      <c r="G8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3-OS-2, Treatment: , sac day: , weight change: , viral titer: )</v>
      </c>
    </row>
    <row r="82" spans="1:7">
      <c r="A82" s="12" t="s">
        <v>62</v>
      </c>
      <c r="B82" s="12" t="s">
        <v>3</v>
      </c>
      <c r="C82" s="19">
        <v>3</v>
      </c>
      <c r="D82" s="59">
        <v>5.8139534883721762E-3</v>
      </c>
      <c r="E82" s="20"/>
      <c r="F82" s="21">
        <v>1394071.59</v>
      </c>
      <c r="G8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3-OS-3, Treatment: Oseltamivir, sac day: 3, weight change: 0.00581395348837218, viral titer: 1394071.59)</v>
      </c>
    </row>
    <row r="83" spans="1:7" hidden="1">
      <c r="A83" t="s">
        <v>62</v>
      </c>
      <c r="G8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3-OS-3, Treatment: , sac day: , weight change: , viral titer: )</v>
      </c>
    </row>
    <row r="84" spans="1:7">
      <c r="A84" s="18" t="s">
        <v>54</v>
      </c>
      <c r="B84" s="18" t="s">
        <v>177</v>
      </c>
      <c r="C84" s="19">
        <v>3</v>
      </c>
      <c r="D84" s="59">
        <v>5.9171597633136943E-3</v>
      </c>
      <c r="E84" s="20"/>
      <c r="F84" s="21">
        <v>11.74</v>
      </c>
      <c r="G8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3-PBS-1, Treatment: uninfected, sac day: 3, weight change: 0.00591715976331369, viral titer: 11.74)</v>
      </c>
    </row>
    <row r="85" spans="1:7" hidden="1">
      <c r="A85" t="s">
        <v>54</v>
      </c>
      <c r="G8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3-PBS-1, Treatment: , sac day: , weight change: , viral titer: )</v>
      </c>
    </row>
    <row r="86" spans="1:7">
      <c r="A86" s="18" t="s">
        <v>55</v>
      </c>
      <c r="B86" s="18" t="s">
        <v>177</v>
      </c>
      <c r="C86" s="19">
        <v>3</v>
      </c>
      <c r="D86" s="59">
        <v>5.5865921787710297E-3</v>
      </c>
      <c r="E86" s="20"/>
      <c r="F86" s="21">
        <v>137.33000000000001</v>
      </c>
      <c r="G8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3-PBS-2, Treatment: uninfected, sac day: 3, weight change: 0.00558659217877103, viral titer: 137.33)</v>
      </c>
    </row>
    <row r="87" spans="1:7" hidden="1">
      <c r="A87" t="s">
        <v>55</v>
      </c>
      <c r="G8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3-PBS-2, Treatment: , sac day: , weight change: , viral titer: )</v>
      </c>
    </row>
    <row r="88" spans="1:7">
      <c r="A88" s="18" t="s">
        <v>56</v>
      </c>
      <c r="B88" s="18" t="s">
        <v>177</v>
      </c>
      <c r="C88" s="19">
        <v>3</v>
      </c>
      <c r="D88" s="59">
        <v>3.3333333333333409E-2</v>
      </c>
      <c r="E88" s="20"/>
      <c r="F88" s="21">
        <v>108.65</v>
      </c>
      <c r="G8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3-PBS-3, Treatment: uninfected, sac day: 3, weight change: 0.0333333333333334, viral titer: 108.65)</v>
      </c>
    </row>
    <row r="89" spans="1:7" hidden="1">
      <c r="A89" t="s">
        <v>56</v>
      </c>
      <c r="G8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3-PBS-3, Treatment: , sac day: , weight change: , viral titer: )</v>
      </c>
    </row>
    <row r="90" spans="1:7">
      <c r="A90" s="10" t="s">
        <v>96</v>
      </c>
      <c r="B90" s="10" t="s">
        <v>8</v>
      </c>
      <c r="C90" s="19">
        <v>4</v>
      </c>
      <c r="D90" s="59">
        <v>-7.9545454545454655E-2</v>
      </c>
      <c r="E90" s="20"/>
      <c r="F90" s="21">
        <v>391079.96</v>
      </c>
      <c r="G9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4-1932-1, Treatment: REGN1932, sac day: 4, weight change: -0.0795454545454547, viral titer: 391079.96)</v>
      </c>
    </row>
    <row r="91" spans="1:7" hidden="1">
      <c r="A91" t="s">
        <v>96</v>
      </c>
      <c r="G9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4-1932-1, Treatment: , sac day: , weight change: , viral titer: )</v>
      </c>
    </row>
    <row r="92" spans="1:7">
      <c r="A92" s="10" t="s">
        <v>97</v>
      </c>
      <c r="B92" s="10" t="s">
        <v>8</v>
      </c>
      <c r="C92" s="19">
        <v>4</v>
      </c>
      <c r="D92" s="59">
        <v>-7.7380952380952425E-2</v>
      </c>
      <c r="E92" s="20"/>
      <c r="F92" s="21">
        <v>459596.36</v>
      </c>
      <c r="G9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4-1932-2, Treatment: REGN1932, sac day: 4, weight change: -0.0773809523809524, viral titer: 459596.36)</v>
      </c>
    </row>
    <row r="93" spans="1:7" hidden="1">
      <c r="A93" t="s">
        <v>97</v>
      </c>
      <c r="G9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4-1932-2, Treatment: , sac day: , weight change: , viral titer: )</v>
      </c>
    </row>
    <row r="94" spans="1:7">
      <c r="A94" s="10" t="s">
        <v>98</v>
      </c>
      <c r="B94" s="10" t="s">
        <v>8</v>
      </c>
      <c r="C94" s="19">
        <v>4</v>
      </c>
      <c r="D94" s="59">
        <v>-9.5541401273885357E-2</v>
      </c>
      <c r="E94" s="20"/>
      <c r="F94" s="21">
        <v>2095821.69</v>
      </c>
      <c r="G9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4-1932-3, Treatment: REGN1932, sac day: 4, weight change: -0.0955414012738854, viral titer: 2095821.69)</v>
      </c>
    </row>
    <row r="95" spans="1:7" hidden="1">
      <c r="A95" t="s">
        <v>98</v>
      </c>
      <c r="G9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4-1932-3, Treatment: , sac day: , weight change: , viral titer: )</v>
      </c>
    </row>
    <row r="96" spans="1:7">
      <c r="A96" s="14" t="s">
        <v>87</v>
      </c>
      <c r="B96" s="14" t="s">
        <v>5</v>
      </c>
      <c r="C96" s="19">
        <v>4</v>
      </c>
      <c r="D96" s="59">
        <v>-8.8397790055248671E-2</v>
      </c>
      <c r="E96" s="20"/>
      <c r="F96" s="21">
        <v>2149757.35</v>
      </c>
      <c r="G9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4-3932-1, Treatment: REGN3932, sac day: 4, weight change: -0.0883977900552487, viral titer: 2149757.35)</v>
      </c>
    </row>
    <row r="97" spans="1:7" hidden="1">
      <c r="A97" t="s">
        <v>87</v>
      </c>
      <c r="G9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4-3932-1, Treatment: , sac day: , weight change: , viral titer: )</v>
      </c>
    </row>
    <row r="98" spans="1:7">
      <c r="A98" s="14" t="s">
        <v>88</v>
      </c>
      <c r="B98" s="14" t="s">
        <v>5</v>
      </c>
      <c r="C98" s="19">
        <v>4</v>
      </c>
      <c r="D98" s="59">
        <v>-0.12209302325581393</v>
      </c>
      <c r="E98" s="20"/>
      <c r="F98" s="21">
        <v>1120183.1299999999</v>
      </c>
      <c r="G9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4-3932-2, Treatment: REGN3932, sac day: 4, weight change: -0.122093023255814, viral titer: 1120183.13)</v>
      </c>
    </row>
    <row r="99" spans="1:7" hidden="1">
      <c r="A99" t="s">
        <v>88</v>
      </c>
      <c r="G9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4-3932-2, Treatment: , sac day: , weight change: , viral titer: )</v>
      </c>
    </row>
    <row r="100" spans="1:7">
      <c r="A100" s="14" t="s">
        <v>89</v>
      </c>
      <c r="B100" s="14" t="s">
        <v>5</v>
      </c>
      <c r="C100" s="19">
        <v>4</v>
      </c>
      <c r="D100" s="59">
        <v>-1.7142857142857182E-2</v>
      </c>
      <c r="E100" s="20"/>
      <c r="F100" s="21">
        <v>534865.49</v>
      </c>
      <c r="G10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4-3932-3, Treatment: REGN3932, sac day: 4, weight change: -0.0171428571428572, viral titer: 534865.49)</v>
      </c>
    </row>
    <row r="101" spans="1:7" hidden="1">
      <c r="A101" t="s">
        <v>89</v>
      </c>
      <c r="G10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4-3932-3, Treatment: , sac day: , weight change: , viral titer: )</v>
      </c>
    </row>
    <row r="102" spans="1:7">
      <c r="A102" s="13" t="s">
        <v>84</v>
      </c>
      <c r="B102" s="13" t="s">
        <v>4</v>
      </c>
      <c r="C102" s="19">
        <v>4</v>
      </c>
      <c r="D102" s="59">
        <v>-8.0645161290322578E-2</v>
      </c>
      <c r="E102" s="20"/>
      <c r="F102" s="21">
        <v>48580.25</v>
      </c>
      <c r="G10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4-3996-1, Treatment: REGN3996, sac day: 4, weight change: -0.0806451612903226, viral titer: 48580.25)</v>
      </c>
    </row>
    <row r="103" spans="1:7" hidden="1">
      <c r="A103" t="s">
        <v>84</v>
      </c>
      <c r="G10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4-3996-1, Treatment: , sac day: , weight change: , viral titer: )</v>
      </c>
    </row>
    <row r="104" spans="1:7">
      <c r="A104" s="13" t="s">
        <v>85</v>
      </c>
      <c r="B104" s="13" t="s">
        <v>4</v>
      </c>
      <c r="C104" s="19">
        <v>4</v>
      </c>
      <c r="D104" s="59">
        <v>-6.15384615384615E-2</v>
      </c>
      <c r="E104" s="20"/>
      <c r="F104" s="21">
        <v>929650.33</v>
      </c>
      <c r="G10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4-3996-2, Treatment: REGN3996, sac day: 4, weight change: -0.0615384615384615, viral titer: 929650.33)</v>
      </c>
    </row>
    <row r="105" spans="1:7" hidden="1">
      <c r="A105" t="s">
        <v>85</v>
      </c>
      <c r="G10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4-3996-2, Treatment: , sac day: , weight change: , viral titer: )</v>
      </c>
    </row>
    <row r="106" spans="1:7">
      <c r="A106" s="13" t="s">
        <v>86</v>
      </c>
      <c r="B106" s="13" t="s">
        <v>4</v>
      </c>
      <c r="C106" s="19">
        <v>4</v>
      </c>
      <c r="D106" s="59">
        <v>-9.5808383233532912E-2</v>
      </c>
      <c r="E106" s="20"/>
      <c r="F106" s="21">
        <v>377961.1</v>
      </c>
      <c r="G10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4-3996-3, Treatment: REGN3996, sac day: 4, weight change: -0.0958083832335329, viral titer: 377961.1)</v>
      </c>
    </row>
    <row r="107" spans="1:7" hidden="1">
      <c r="A107" t="s">
        <v>86</v>
      </c>
      <c r="G10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4-3996-3, Treatment: , sac day: , weight change: , viral titer: )</v>
      </c>
    </row>
    <row r="108" spans="1:7">
      <c r="A108" s="15" t="s">
        <v>90</v>
      </c>
      <c r="B108" s="15" t="s">
        <v>6</v>
      </c>
      <c r="C108" s="19">
        <v>4</v>
      </c>
      <c r="D108" s="59">
        <v>-7.2625698324022187E-2</v>
      </c>
      <c r="E108" s="20"/>
      <c r="F108" s="21">
        <v>398641.15</v>
      </c>
      <c r="G10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4-7550-1, Treatment: REGN7550, sac day: 4, weight change: -0.0726256983240222, viral titer: 398641.15)</v>
      </c>
    </row>
    <row r="109" spans="1:7" hidden="1">
      <c r="A109" t="s">
        <v>90</v>
      </c>
      <c r="G10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4-7550-1, Treatment: , sac day: , weight change: , viral titer: )</v>
      </c>
    </row>
    <row r="110" spans="1:7">
      <c r="A110" s="15" t="s">
        <v>91</v>
      </c>
      <c r="B110" s="15" t="s">
        <v>6</v>
      </c>
      <c r="C110" s="19">
        <v>4</v>
      </c>
      <c r="D110" s="59">
        <v>-0.12359550561797757</v>
      </c>
      <c r="E110" s="20"/>
      <c r="F110" s="21">
        <v>715253.74</v>
      </c>
      <c r="G11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4-7550-2, Treatment: REGN7550, sac day: 4, weight change: -0.123595505617978, viral titer: 715253.74)</v>
      </c>
    </row>
    <row r="111" spans="1:7" hidden="1">
      <c r="A111" t="s">
        <v>91</v>
      </c>
      <c r="G11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4-7550-2, Treatment: , sac day: , weight change: , viral titer: )</v>
      </c>
    </row>
    <row r="112" spans="1:7">
      <c r="A112" s="15" t="s">
        <v>92</v>
      </c>
      <c r="B112" s="15" t="s">
        <v>6</v>
      </c>
      <c r="C112" s="19">
        <v>4</v>
      </c>
      <c r="D112" s="59">
        <v>-3.0303030303030304E-2</v>
      </c>
      <c r="E112" s="20"/>
      <c r="F112" s="21">
        <v>1751208.43</v>
      </c>
      <c r="G11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4-7550-3, Treatment: REGN7550, sac day: 4, weight change: -0.0303030303030303, viral titer: 1751208.43)</v>
      </c>
    </row>
    <row r="113" spans="1:7" hidden="1">
      <c r="A113" t="s">
        <v>92</v>
      </c>
      <c r="G11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4-7550-3, Treatment: , sac day: , weight change: , viral titer: )</v>
      </c>
    </row>
    <row r="114" spans="1:7">
      <c r="A114" s="16" t="s">
        <v>93</v>
      </c>
      <c r="B114" s="16" t="s">
        <v>7</v>
      </c>
      <c r="C114" s="19">
        <v>4</v>
      </c>
      <c r="D114" s="59">
        <v>3.5294117647058906E-2</v>
      </c>
      <c r="E114" s="20"/>
      <c r="F114" s="21">
        <v>597730.28</v>
      </c>
      <c r="G11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4-7551-1, Treatment: REGN7551, sac day: 4, weight change: 0.0352941176470589, viral titer: 597730.28)</v>
      </c>
    </row>
    <row r="115" spans="1:7" hidden="1">
      <c r="A115" t="s">
        <v>93</v>
      </c>
      <c r="G11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4-7551-1, Treatment: , sac day: , weight change: , viral titer: )</v>
      </c>
    </row>
    <row r="116" spans="1:7">
      <c r="A116" s="16" t="s">
        <v>94</v>
      </c>
      <c r="B116" s="16" t="s">
        <v>7</v>
      </c>
      <c r="C116" s="19">
        <v>4</v>
      </c>
      <c r="D116" s="59">
        <v>-6.9148936170212796E-2</v>
      </c>
      <c r="E116" s="20"/>
      <c r="F116" s="21">
        <v>835548.99</v>
      </c>
      <c r="G11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4-7551-2, Treatment: REGN7551, sac day: 4, weight change: -0.0691489361702128, viral titer: 835548.99)</v>
      </c>
    </row>
    <row r="117" spans="1:7" hidden="1">
      <c r="A117" t="s">
        <v>94</v>
      </c>
      <c r="G11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4-7551-2, Treatment: , sac day: , weight change: , viral titer: )</v>
      </c>
    </row>
    <row r="118" spans="1:7">
      <c r="A118" s="16" t="s">
        <v>95</v>
      </c>
      <c r="B118" s="16" t="s">
        <v>7</v>
      </c>
      <c r="C118" s="19">
        <v>4</v>
      </c>
      <c r="D118" s="59">
        <v>-1.6042780748663141E-2</v>
      </c>
      <c r="E118" s="20"/>
      <c r="F118" s="21">
        <v>1945852.09</v>
      </c>
      <c r="G11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4-7551-3, Treatment: REGN7551, sac day: 4, weight change: -0.0160427807486631, viral titer: 1945852.09)</v>
      </c>
    </row>
    <row r="119" spans="1:7" hidden="1">
      <c r="A119" t="s">
        <v>95</v>
      </c>
      <c r="G11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4-7551-3, Treatment: , sac day: , weight change: , viral titer: )</v>
      </c>
    </row>
    <row r="120" spans="1:7">
      <c r="A120" s="11" t="s">
        <v>78</v>
      </c>
      <c r="B120" s="11" t="s">
        <v>2</v>
      </c>
      <c r="C120" s="19">
        <v>4</v>
      </c>
      <c r="D120" s="59">
        <v>-6.0773480662983499E-2</v>
      </c>
      <c r="E120" s="20"/>
      <c r="F120" s="21">
        <v>499328.86</v>
      </c>
      <c r="G12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4-BX-1, Treatment: Baloxavir, sac day: 4, weight change: -0.0607734806629835, viral titer: 499328.86)</v>
      </c>
    </row>
    <row r="121" spans="1:7" hidden="1">
      <c r="A121" t="s">
        <v>78</v>
      </c>
      <c r="G12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4-BX-1, Treatment: , sac day: , weight change: , viral titer: )</v>
      </c>
    </row>
    <row r="122" spans="1:7">
      <c r="A122" s="11" t="s">
        <v>79</v>
      </c>
      <c r="B122" s="11" t="s">
        <v>2</v>
      </c>
      <c r="C122" s="19">
        <v>4</v>
      </c>
      <c r="D122" s="59">
        <v>-2.9411764705882349E-2</v>
      </c>
      <c r="E122" s="20"/>
      <c r="F122" s="21">
        <v>2050684.63</v>
      </c>
      <c r="G12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4-BX-2, Treatment: Baloxavir, sac day: 4, weight change: -0.0294117647058823, viral titer: 2050684.63)</v>
      </c>
    </row>
    <row r="123" spans="1:7" hidden="1">
      <c r="A123" t="s">
        <v>79</v>
      </c>
      <c r="G12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4-BX-2, Treatment: , sac day: , weight change: , viral titer: )</v>
      </c>
    </row>
    <row r="124" spans="1:7">
      <c r="A124" s="11" t="s">
        <v>80</v>
      </c>
      <c r="B124" s="11" t="s">
        <v>2</v>
      </c>
      <c r="C124" s="19">
        <v>4</v>
      </c>
      <c r="D124" s="59">
        <v>-8.6206896551724033E-2</v>
      </c>
      <c r="E124" s="20"/>
      <c r="F124" s="21">
        <v>506520.3</v>
      </c>
      <c r="G12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4-BX-3, Treatment: Baloxavir, sac day: 4, weight change: -0.086206896551724, viral titer: 506520.3)</v>
      </c>
    </row>
    <row r="125" spans="1:7" hidden="1">
      <c r="A125" t="s">
        <v>80</v>
      </c>
      <c r="G12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4-BX-3, Treatment: , sac day: , weight change: , viral titer: )</v>
      </c>
    </row>
    <row r="126" spans="1:7">
      <c r="A126" s="12" t="s">
        <v>81</v>
      </c>
      <c r="B126" s="12" t="s">
        <v>3</v>
      </c>
      <c r="C126" s="19">
        <v>4</v>
      </c>
      <c r="D126" s="59">
        <v>-2.3952095808383148E-2</v>
      </c>
      <c r="E126" s="20"/>
      <c r="F126" s="21">
        <v>1303859.04</v>
      </c>
      <c r="G12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4-OS-1, Treatment: Oseltamivir, sac day: 4, weight change: -0.0239520958083831, viral titer: 1303859.04)</v>
      </c>
    </row>
    <row r="127" spans="1:7" hidden="1">
      <c r="A127" t="s">
        <v>81</v>
      </c>
      <c r="G12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4-OS-1, Treatment: , sac day: , weight change: , viral titer: )</v>
      </c>
    </row>
    <row r="128" spans="1:7">
      <c r="A128" s="12" t="s">
        <v>82</v>
      </c>
      <c r="B128" s="12" t="s">
        <v>3</v>
      </c>
      <c r="C128" s="19">
        <v>4</v>
      </c>
      <c r="D128" s="59">
        <v>-6.7415730337078608E-2</v>
      </c>
      <c r="E128" s="20"/>
      <c r="F128" s="21">
        <v>2544943.75</v>
      </c>
      <c r="G12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4-OS-2, Treatment: Oseltamivir, sac day: 4, weight change: -0.0674157303370786, viral titer: 2544943.75)</v>
      </c>
    </row>
    <row r="129" spans="1:7" hidden="1">
      <c r="A129" t="s">
        <v>82</v>
      </c>
      <c r="G12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4-OS-2, Treatment: , sac day: , weight change: , viral titer: )</v>
      </c>
    </row>
    <row r="130" spans="1:7">
      <c r="A130" s="12" t="s">
        <v>83</v>
      </c>
      <c r="B130" s="12" t="s">
        <v>3</v>
      </c>
      <c r="C130" s="19">
        <v>4</v>
      </c>
      <c r="D130" s="59">
        <v>-0.10928961748633879</v>
      </c>
      <c r="E130" s="20"/>
      <c r="F130" s="21">
        <v>1869949.35</v>
      </c>
      <c r="G13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4-OS-3, Treatment: Oseltamivir, sac day: 4, weight change: -0.109289617486339, viral titer: 1869949.35)</v>
      </c>
    </row>
    <row r="131" spans="1:7" hidden="1">
      <c r="A131" t="s">
        <v>83</v>
      </c>
      <c r="G13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4-OS-3, Treatment: , sac day: , weight change: , viral titer: )</v>
      </c>
    </row>
    <row r="132" spans="1:7">
      <c r="A132" s="10" t="s">
        <v>117</v>
      </c>
      <c r="B132" s="10" t="s">
        <v>8</v>
      </c>
      <c r="C132" s="19">
        <v>6</v>
      </c>
      <c r="D132" s="59">
        <v>-0.12499999999999993</v>
      </c>
      <c r="E132" s="20"/>
      <c r="F132" s="21">
        <v>10954206.5</v>
      </c>
      <c r="G13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6-1932-1, Treatment: REGN1932, sac day: 6, weight change: -0.125, viral titer: 10954206.5)</v>
      </c>
    </row>
    <row r="133" spans="1:7" hidden="1">
      <c r="A133" t="s">
        <v>117</v>
      </c>
      <c r="G13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6-1932-1, Treatment: , sac day: , weight change: , viral titer: )</v>
      </c>
    </row>
    <row r="134" spans="1:7">
      <c r="A134" s="10" t="s">
        <v>118</v>
      </c>
      <c r="B134" s="10" t="s">
        <v>8</v>
      </c>
      <c r="C134" s="19">
        <v>6</v>
      </c>
      <c r="D134" s="59">
        <v>-0.18823529411764703</v>
      </c>
      <c r="E134" s="20"/>
      <c r="F134" s="21">
        <v>10057748.310000001</v>
      </c>
      <c r="G13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6-1932-2, Treatment: REGN1932, sac day: 6, weight change: -0.188235294117647, viral titer: 10057748.31)</v>
      </c>
    </row>
    <row r="135" spans="1:7" hidden="1">
      <c r="A135" t="s">
        <v>118</v>
      </c>
      <c r="G13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6-1932-2, Treatment: , sac day: , weight change: , viral titer: )</v>
      </c>
    </row>
    <row r="136" spans="1:7">
      <c r="A136" s="10" t="s">
        <v>119</v>
      </c>
      <c r="B136" s="10" t="s">
        <v>8</v>
      </c>
      <c r="C136" s="19">
        <v>6</v>
      </c>
      <c r="D136" s="59">
        <v>-0.17142857142857143</v>
      </c>
      <c r="E136" s="20"/>
      <c r="F136" s="21">
        <v>11181012.800000001</v>
      </c>
      <c r="G13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6-1932-3, Treatment: REGN1932, sac day: 6, weight change: -0.171428571428571, viral titer: 11181012.8)</v>
      </c>
    </row>
    <row r="137" spans="1:7" hidden="1">
      <c r="A137" t="s">
        <v>119</v>
      </c>
      <c r="G13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6-1932-3, Treatment: , sac day: , weight change: , viral titer: )</v>
      </c>
    </row>
    <row r="138" spans="1:7">
      <c r="A138" s="14" t="s">
        <v>108</v>
      </c>
      <c r="B138" s="14" t="s">
        <v>5</v>
      </c>
      <c r="C138" s="19">
        <v>6</v>
      </c>
      <c r="D138" s="59">
        <v>-0.10674157303370788</v>
      </c>
      <c r="E138" s="20"/>
      <c r="F138" s="21">
        <v>1244800.28</v>
      </c>
      <c r="G13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6-3932-1, Treatment: REGN3932, sac day: 6, weight change: -0.106741573033708, viral titer: 1244800.28)</v>
      </c>
    </row>
    <row r="139" spans="1:7" hidden="1">
      <c r="A139" t="s">
        <v>108</v>
      </c>
      <c r="G13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6-3932-1, Treatment: , sac day: , weight change: , viral titer: )</v>
      </c>
    </row>
    <row r="140" spans="1:7">
      <c r="A140" s="14" t="s">
        <v>109</v>
      </c>
      <c r="B140" s="14" t="s">
        <v>5</v>
      </c>
      <c r="C140" s="19">
        <v>6</v>
      </c>
      <c r="D140" s="59">
        <v>-0.11627906976744186</v>
      </c>
      <c r="E140" s="20"/>
      <c r="F140" s="21">
        <v>2181659.7999999998</v>
      </c>
      <c r="G14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6-3932-2, Treatment: REGN3932, sac day: 6, weight change: -0.116279069767442, viral titer: 2181659.8)</v>
      </c>
    </row>
    <row r="141" spans="1:7" hidden="1">
      <c r="A141" t="s">
        <v>109</v>
      </c>
      <c r="G14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6-3932-2, Treatment: , sac day: , weight change: , viral titer: )</v>
      </c>
    </row>
    <row r="142" spans="1:7">
      <c r="A142" s="14" t="s">
        <v>110</v>
      </c>
      <c r="B142" s="14" t="s">
        <v>5</v>
      </c>
      <c r="C142" s="19">
        <v>6</v>
      </c>
      <c r="D142" s="59">
        <v>-7.865168539325855E-2</v>
      </c>
      <c r="E142" s="20"/>
      <c r="F142" s="21">
        <v>1505099.9</v>
      </c>
      <c r="G14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6-3932-3, Treatment: REGN3932, sac day: 6, weight change: -0.0786516853932585, viral titer: 1505099.9)</v>
      </c>
    </row>
    <row r="143" spans="1:7" hidden="1">
      <c r="A143" t="s">
        <v>110</v>
      </c>
      <c r="G14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6-3932-3, Treatment: , sac day: , weight change: , viral titer: )</v>
      </c>
    </row>
    <row r="144" spans="1:7">
      <c r="A144" s="13" t="s">
        <v>105</v>
      </c>
      <c r="B144" s="13" t="s">
        <v>4</v>
      </c>
      <c r="C144" s="19">
        <v>6</v>
      </c>
      <c r="D144" s="59">
        <v>-2.1390374331550728E-2</v>
      </c>
      <c r="E144" s="20"/>
      <c r="F144" s="21">
        <v>218836.41</v>
      </c>
      <c r="G14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6-3996-1, Treatment: REGN3996, sac day: 6, weight change: -0.0213903743315507, viral titer: 218836.41)</v>
      </c>
    </row>
    <row r="145" spans="1:7" hidden="1">
      <c r="A145" t="s">
        <v>105</v>
      </c>
      <c r="G14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6-3996-1, Treatment: , sac day: , weight change: , viral titer: )</v>
      </c>
    </row>
    <row r="146" spans="1:7">
      <c r="A146" s="13" t="s">
        <v>106</v>
      </c>
      <c r="B146" s="13" t="s">
        <v>4</v>
      </c>
      <c r="C146" s="19">
        <v>6</v>
      </c>
      <c r="D146" s="59">
        <v>-5.0561797752809105E-2</v>
      </c>
      <c r="E146" s="20"/>
      <c r="F146" s="21">
        <v>85951.84</v>
      </c>
      <c r="G14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6-3996-2, Treatment: REGN3996, sac day: 6, weight change: -0.0505617977528091, viral titer: 85951.84)</v>
      </c>
    </row>
    <row r="147" spans="1:7" hidden="1">
      <c r="A147" t="s">
        <v>106</v>
      </c>
      <c r="G14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6-3996-2, Treatment: , sac day: , weight change: , viral titer: )</v>
      </c>
    </row>
    <row r="148" spans="1:7">
      <c r="A148" s="13" t="s">
        <v>107</v>
      </c>
      <c r="B148" s="13" t="s">
        <v>4</v>
      </c>
      <c r="C148" s="19">
        <v>6</v>
      </c>
      <c r="D148" s="59">
        <v>-1.0928961748633842E-2</v>
      </c>
      <c r="E148" s="20"/>
      <c r="F148" s="21">
        <v>10920.03</v>
      </c>
      <c r="G14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6-3996-3, Treatment: REGN3996, sac day: 6, weight change: -0.0109289617486338, viral titer: 10920.03)</v>
      </c>
    </row>
    <row r="149" spans="1:7" hidden="1">
      <c r="A149" t="s">
        <v>107</v>
      </c>
      <c r="G14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6-3996-3, Treatment: , sac day: , weight change: , viral titer: )</v>
      </c>
    </row>
    <row r="150" spans="1:7">
      <c r="A150" s="15" t="s">
        <v>111</v>
      </c>
      <c r="B150" s="15" t="s">
        <v>6</v>
      </c>
      <c r="C150" s="19">
        <v>6</v>
      </c>
      <c r="D150" s="59">
        <v>-0.11891891891891887</v>
      </c>
      <c r="E150" s="20"/>
      <c r="F150" s="21">
        <v>7029551.7000000002</v>
      </c>
      <c r="G15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6-7550-1, Treatment: REGN7550, sac day: 6, weight change: -0.118918918918919, viral titer: 7029551.7)</v>
      </c>
    </row>
    <row r="151" spans="1:7" hidden="1">
      <c r="A151" t="s">
        <v>111</v>
      </c>
      <c r="G15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6-7550-1, Treatment: , sac day: , weight change: , viral titer: )</v>
      </c>
    </row>
    <row r="152" spans="1:7">
      <c r="A152" s="15" t="s">
        <v>112</v>
      </c>
      <c r="B152" s="15" t="s">
        <v>6</v>
      </c>
      <c r="C152" s="19">
        <v>6</v>
      </c>
      <c r="D152" s="59">
        <v>-0.14062499999999997</v>
      </c>
      <c r="E152" s="20"/>
      <c r="F152" s="21">
        <v>5416373.2300000004</v>
      </c>
      <c r="G15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6-7550-2, Treatment: REGN7550, sac day: 6, weight change: -0.140625, viral titer: 5416373.23)</v>
      </c>
    </row>
    <row r="153" spans="1:7" hidden="1">
      <c r="A153" t="s">
        <v>112</v>
      </c>
      <c r="G15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6-7550-2, Treatment: , sac day: , weight change: , viral titer: )</v>
      </c>
    </row>
    <row r="154" spans="1:7">
      <c r="A154" s="15" t="s">
        <v>113</v>
      </c>
      <c r="B154" s="15" t="s">
        <v>6</v>
      </c>
      <c r="C154" s="19">
        <v>6</v>
      </c>
      <c r="D154" s="59">
        <v>-0.12727272727272726</v>
      </c>
      <c r="E154" s="20"/>
      <c r="F154" s="21">
        <v>4588999.08</v>
      </c>
      <c r="G15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6-7550-3, Treatment: REGN7550, sac day: 6, weight change: -0.127272727272727, viral titer: 4588999.08)</v>
      </c>
    </row>
    <row r="155" spans="1:7" hidden="1">
      <c r="A155" t="s">
        <v>113</v>
      </c>
      <c r="G15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6-7550-3, Treatment: , sac day: , weight change: , viral titer: )</v>
      </c>
    </row>
    <row r="156" spans="1:7">
      <c r="A156" s="16" t="s">
        <v>114</v>
      </c>
      <c r="B156" s="16" t="s">
        <v>7</v>
      </c>
      <c r="C156" s="19">
        <v>6</v>
      </c>
      <c r="D156" s="59">
        <v>-1.0309278350515427E-2</v>
      </c>
      <c r="E156" s="20"/>
      <c r="F156" s="21">
        <v>570677.17000000004</v>
      </c>
      <c r="G15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6-7551-1, Treatment: REGN7551, sac day: 6, weight change: -0.0103092783505154, viral titer: 570677.17)</v>
      </c>
    </row>
    <row r="157" spans="1:7" hidden="1">
      <c r="A157" t="s">
        <v>114</v>
      </c>
      <c r="G15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6-7551-1, Treatment: , sac day: , weight change: , viral titer: )</v>
      </c>
    </row>
    <row r="158" spans="1:7">
      <c r="A158" s="16" t="s">
        <v>115</v>
      </c>
      <c r="B158" s="16" t="s">
        <v>7</v>
      </c>
      <c r="C158" s="19">
        <v>6</v>
      </c>
      <c r="D158" s="59">
        <v>-0.10497237569060784</v>
      </c>
      <c r="E158" s="20"/>
      <c r="F158" s="21">
        <v>2874377.52</v>
      </c>
      <c r="G15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6-7551-2, Treatment: REGN7551, sac day: 6, weight change: -0.104972375690608, viral titer: 2874377.52)</v>
      </c>
    </row>
    <row r="159" spans="1:7" hidden="1">
      <c r="A159" t="s">
        <v>115</v>
      </c>
      <c r="G15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6-7551-2, Treatment: , sac day: , weight change: , viral titer: )</v>
      </c>
    </row>
    <row r="160" spans="1:7">
      <c r="A160" s="16" t="s">
        <v>116</v>
      </c>
      <c r="B160" s="16" t="s">
        <v>7</v>
      </c>
      <c r="C160" s="19">
        <v>6</v>
      </c>
      <c r="D160" s="59">
        <v>-7.8212290502793227E-2</v>
      </c>
      <c r="E160" s="20"/>
      <c r="F160" s="21">
        <v>5343192.46</v>
      </c>
      <c r="G16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6-7551-3, Treatment: REGN7551, sac day: 6, weight change: -0.0782122905027932, viral titer: 5343192.46)</v>
      </c>
    </row>
    <row r="161" spans="1:7" hidden="1">
      <c r="A161" t="s">
        <v>116</v>
      </c>
      <c r="G16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6-7551-3, Treatment: , sac day: , weight change: , viral titer: )</v>
      </c>
    </row>
    <row r="162" spans="1:7">
      <c r="A162" s="11" t="s">
        <v>99</v>
      </c>
      <c r="B162" s="11" t="s">
        <v>2</v>
      </c>
      <c r="C162" s="19">
        <v>6</v>
      </c>
      <c r="D162" s="59">
        <v>-0.14835164835164832</v>
      </c>
      <c r="E162" s="20"/>
      <c r="F162" s="21">
        <v>11282150.359999999</v>
      </c>
      <c r="G16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6-BX-1, Treatment: Baloxavir, sac day: 6, weight change: -0.148351648351648, viral titer: 11282150.36)</v>
      </c>
    </row>
    <row r="163" spans="1:7" hidden="1">
      <c r="A163" t="s">
        <v>99</v>
      </c>
      <c r="G16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6-BX-1, Treatment: , sac day: , weight change: , viral titer: )</v>
      </c>
    </row>
    <row r="164" spans="1:7">
      <c r="A164" s="11" t="s">
        <v>100</v>
      </c>
      <c r="B164" s="11" t="s">
        <v>2</v>
      </c>
      <c r="C164" s="19">
        <v>6</v>
      </c>
      <c r="D164" s="59">
        <v>-0.17919075144508678</v>
      </c>
      <c r="E164" s="20"/>
      <c r="F164" s="21">
        <v>5518389.2300000004</v>
      </c>
      <c r="G16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6-BX-2, Treatment: Baloxavir, sac day: 6, weight change: -0.179190751445087, viral titer: 5518389.23)</v>
      </c>
    </row>
    <row r="165" spans="1:7" hidden="1">
      <c r="A165" t="s">
        <v>100</v>
      </c>
      <c r="G16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6-BX-2, Treatment: , sac day: , weight change: , viral titer: )</v>
      </c>
    </row>
    <row r="166" spans="1:7">
      <c r="A166" s="11" t="s">
        <v>101</v>
      </c>
      <c r="B166" s="11" t="s">
        <v>2</v>
      </c>
      <c r="C166" s="19">
        <v>6</v>
      </c>
      <c r="D166" s="59">
        <v>-5.6818181818181816E-2</v>
      </c>
      <c r="E166" s="20"/>
      <c r="F166" s="21">
        <v>1801743.87</v>
      </c>
      <c r="G16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6-BX-3, Treatment: Baloxavir, sac day: 6, weight change: -0.0568181818181818, viral titer: 1801743.87)</v>
      </c>
    </row>
    <row r="167" spans="1:7" hidden="1">
      <c r="A167" t="s">
        <v>101</v>
      </c>
      <c r="G16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6-BX-3, Treatment: , sac day: , weight change: , viral titer: )</v>
      </c>
    </row>
    <row r="168" spans="1:7">
      <c r="A168" s="12" t="s">
        <v>102</v>
      </c>
      <c r="B168" s="12" t="s">
        <v>3</v>
      </c>
      <c r="C168" s="19">
        <v>6</v>
      </c>
      <c r="D168" s="59">
        <v>-6.8965517241379282E-2</v>
      </c>
      <c r="E168" s="20"/>
      <c r="F168" s="21">
        <v>4015906.64</v>
      </c>
      <c r="G16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6-OS-1, Treatment: Oseltamivir, sac day: 6, weight change: -0.0689655172413793, viral titer: 4015906.64)</v>
      </c>
    </row>
    <row r="169" spans="1:7" hidden="1">
      <c r="A169" t="s">
        <v>102</v>
      </c>
      <c r="G16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6-OS-1, Treatment: , sac day: , weight change: , viral titer: )</v>
      </c>
    </row>
    <row r="170" spans="1:7">
      <c r="A170" s="12" t="s">
        <v>103</v>
      </c>
      <c r="B170" s="12" t="s">
        <v>3</v>
      </c>
      <c r="C170" s="19">
        <v>6</v>
      </c>
      <c r="D170" s="59">
        <v>-0.10909090909090914</v>
      </c>
      <c r="E170" s="20"/>
      <c r="F170" s="21">
        <v>8953176.8599999994</v>
      </c>
      <c r="G17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6-OS-2, Treatment: Oseltamivir, sac day: 6, weight change: -0.109090909090909, viral titer: 8953176.86)</v>
      </c>
    </row>
    <row r="171" spans="1:7" hidden="1">
      <c r="A171" t="s">
        <v>103</v>
      </c>
      <c r="G17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6-OS-2, Treatment: , sac day: , weight change: , viral titer: )</v>
      </c>
    </row>
    <row r="172" spans="1:7">
      <c r="A172" s="12" t="s">
        <v>104</v>
      </c>
      <c r="B172" s="12" t="s">
        <v>3</v>
      </c>
      <c r="C172" s="19">
        <v>6</v>
      </c>
      <c r="D172" s="59">
        <v>-1.0695187165775364E-2</v>
      </c>
      <c r="E172" s="20"/>
      <c r="F172" s="21">
        <v>236777.34</v>
      </c>
      <c r="G17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6-OS-3, Treatment: Oseltamivir, sac day: 6, weight change: -0.0106951871657754, viral titer: 236777.34)</v>
      </c>
    </row>
    <row r="173" spans="1:7" hidden="1">
      <c r="A173" t="s">
        <v>104</v>
      </c>
      <c r="G17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6-OS-3, Treatment: , sac day: , weight change: , viral titer: )</v>
      </c>
    </row>
    <row r="174" spans="1:7">
      <c r="A174" s="10" t="s">
        <v>138</v>
      </c>
      <c r="B174" s="10" t="s">
        <v>8</v>
      </c>
      <c r="C174" s="19">
        <v>7</v>
      </c>
      <c r="D174" s="59">
        <v>-0.26373626373626369</v>
      </c>
      <c r="E174" s="20"/>
      <c r="F174" s="21">
        <v>820294.05</v>
      </c>
      <c r="G17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7-1932-1, Treatment: REGN1932, sac day: 7, weight change: -0.263736263736264, viral titer: 820294.05)</v>
      </c>
    </row>
    <row r="175" spans="1:7" hidden="1">
      <c r="A175" t="s">
        <v>138</v>
      </c>
      <c r="G17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7-1932-1, Treatment: , sac day: , weight change: , viral titer: )</v>
      </c>
    </row>
    <row r="176" spans="1:7">
      <c r="A176" s="10" t="s">
        <v>139</v>
      </c>
      <c r="B176" s="10" t="s">
        <v>8</v>
      </c>
      <c r="C176" s="19">
        <v>7</v>
      </c>
      <c r="D176" s="59">
        <v>-0.20540540540540544</v>
      </c>
      <c r="E176" s="20"/>
      <c r="F176" s="21">
        <v>429505.15</v>
      </c>
      <c r="G17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7-1932-2, Treatment: REGN1932, sac day: 7, weight change: -0.205405405405405, viral titer: 429505.15)</v>
      </c>
    </row>
    <row r="177" spans="1:7" hidden="1">
      <c r="A177" t="s">
        <v>139</v>
      </c>
      <c r="G17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7-1932-2, Treatment: , sac day: , weight change: , viral titer: )</v>
      </c>
    </row>
    <row r="178" spans="1:7">
      <c r="A178" s="10" t="s">
        <v>140</v>
      </c>
      <c r="B178" s="10" t="s">
        <v>8</v>
      </c>
      <c r="C178" s="19">
        <v>7</v>
      </c>
      <c r="D178" s="59">
        <v>-0.21556886227544908</v>
      </c>
      <c r="E178" s="20"/>
      <c r="F178" s="21">
        <v>458853.57</v>
      </c>
      <c r="G17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7-1932-3, Treatment: REGN1932, sac day: 7, weight change: -0.215568862275449, viral titer: 458853.57)</v>
      </c>
    </row>
    <row r="179" spans="1:7" hidden="1">
      <c r="A179" t="s">
        <v>140</v>
      </c>
      <c r="G17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7-1932-3, Treatment: , sac day: , weight change: , viral titer: )</v>
      </c>
    </row>
    <row r="180" spans="1:7">
      <c r="A180" s="14" t="s">
        <v>129</v>
      </c>
      <c r="B180" s="14" t="s">
        <v>5</v>
      </c>
      <c r="C180" s="19">
        <v>7</v>
      </c>
      <c r="D180" s="59">
        <v>-0.24607329842931938</v>
      </c>
      <c r="E180" s="20"/>
      <c r="F180" s="21">
        <v>12155.25</v>
      </c>
      <c r="G18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7-3932-1, Treatment: REGN3932, sac day: 7, weight change: -0.246073298429319, viral titer: 12155.25)</v>
      </c>
    </row>
    <row r="181" spans="1:7" hidden="1">
      <c r="A181" t="s">
        <v>129</v>
      </c>
      <c r="G18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7-3932-1, Treatment: , sac day: , weight change: , viral titer: )</v>
      </c>
    </row>
    <row r="182" spans="1:7">
      <c r="A182" s="14" t="s">
        <v>130</v>
      </c>
      <c r="B182" s="14" t="s">
        <v>5</v>
      </c>
      <c r="C182" s="19">
        <v>7</v>
      </c>
      <c r="D182" s="59">
        <v>-0.25301204819277112</v>
      </c>
      <c r="E182" s="20"/>
      <c r="F182" s="21">
        <v>174086.28</v>
      </c>
      <c r="G18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7-3932-2, Treatment: REGN3932, sac day: 7, weight change: -0.253012048192771, viral titer: 174086.28)</v>
      </c>
    </row>
    <row r="183" spans="1:7" hidden="1">
      <c r="A183" t="s">
        <v>130</v>
      </c>
      <c r="G18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7-3932-2, Treatment: , sac day: , weight change: , viral titer: )</v>
      </c>
    </row>
    <row r="184" spans="1:7">
      <c r="A184" s="14" t="s">
        <v>131</v>
      </c>
      <c r="B184" s="14" t="s">
        <v>5</v>
      </c>
      <c r="C184" s="19">
        <v>7</v>
      </c>
      <c r="D184" s="59">
        <v>-0.2752808988764045</v>
      </c>
      <c r="E184" s="20"/>
      <c r="F184" s="21">
        <v>13186.49</v>
      </c>
      <c r="G18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7-3932-3, Treatment: REGN3932, sac day: 7, weight change: -0.275280898876405, viral titer: 13186.49)</v>
      </c>
    </row>
    <row r="185" spans="1:7" hidden="1">
      <c r="A185" t="s">
        <v>131</v>
      </c>
      <c r="G18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7-3932-3, Treatment: , sac day: , weight change: , viral titer: )</v>
      </c>
    </row>
    <row r="186" spans="1:7">
      <c r="A186" s="13" t="s">
        <v>126</v>
      </c>
      <c r="B186" s="13" t="s">
        <v>4</v>
      </c>
      <c r="C186" s="19">
        <v>7</v>
      </c>
      <c r="D186" s="59">
        <v>-4.2553191489361736E-2</v>
      </c>
      <c r="E186" s="20"/>
      <c r="F186" s="21">
        <v>1801.8</v>
      </c>
      <c r="G18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7-3996-1, Treatment: REGN3996, sac day: 7, weight change: -0.0425531914893617, viral titer: 1801.8)</v>
      </c>
    </row>
    <row r="187" spans="1:7" hidden="1">
      <c r="A187" t="s">
        <v>126</v>
      </c>
      <c r="G18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7-3996-1, Treatment: , sac day: , weight change: , viral titer: )</v>
      </c>
    </row>
    <row r="188" spans="1:7">
      <c r="A188" s="13" t="s">
        <v>127</v>
      </c>
      <c r="B188" s="13" t="s">
        <v>4</v>
      </c>
      <c r="C188" s="19">
        <v>7</v>
      </c>
      <c r="D188" s="59">
        <v>-1.1764705882352899E-2</v>
      </c>
      <c r="E188" s="20"/>
      <c r="F188" s="21">
        <v>4321.24</v>
      </c>
      <c r="G18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7-3996-2, Treatment: REGN3996, sac day: 7, weight change: -0.0117647058823529, viral titer: 4321.24)</v>
      </c>
    </row>
    <row r="189" spans="1:7" hidden="1">
      <c r="A189" t="s">
        <v>127</v>
      </c>
      <c r="G18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7-3996-2, Treatment: , sac day: , weight change: , viral titer: )</v>
      </c>
    </row>
    <row r="190" spans="1:7">
      <c r="A190" s="13" t="s">
        <v>128</v>
      </c>
      <c r="B190" s="13" t="s">
        <v>4</v>
      </c>
      <c r="C190" s="19">
        <v>7</v>
      </c>
      <c r="D190" s="59">
        <v>-5.5865921787708302E-3</v>
      </c>
      <c r="E190" s="20"/>
      <c r="F190" s="21">
        <v>1717.05</v>
      </c>
      <c r="G19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7-3996-3, Treatment: REGN3996, sac day: 7, weight change: -0.00558659217877083, viral titer: 1717.05)</v>
      </c>
    </row>
    <row r="191" spans="1:7" hidden="1">
      <c r="A191" t="s">
        <v>128</v>
      </c>
      <c r="G19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7-3996-3, Treatment: , sac day: , weight change: , viral titer: )</v>
      </c>
    </row>
    <row r="192" spans="1:7">
      <c r="A192" s="15" t="s">
        <v>132</v>
      </c>
      <c r="B192" s="15" t="s">
        <v>6</v>
      </c>
      <c r="C192" s="19">
        <v>7</v>
      </c>
      <c r="D192" s="59">
        <v>-0.24852071005917162</v>
      </c>
      <c r="E192" s="20"/>
      <c r="F192" s="21">
        <v>144232.35</v>
      </c>
      <c r="G19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7-7550-1, Treatment: REGN7550, sac day: 7, weight change: -0.248520710059172, viral titer: 144232.35)</v>
      </c>
    </row>
    <row r="193" spans="1:7" hidden="1">
      <c r="A193" t="s">
        <v>132</v>
      </c>
      <c r="G19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7-7550-1, Treatment: , sac day: , weight change: , viral titer: )</v>
      </c>
    </row>
    <row r="194" spans="1:7">
      <c r="A194" s="15" t="s">
        <v>133</v>
      </c>
      <c r="B194" s="15" t="s">
        <v>6</v>
      </c>
      <c r="C194" s="19">
        <v>7</v>
      </c>
      <c r="D194" s="59">
        <v>-0.26744186046511625</v>
      </c>
      <c r="E194" s="20"/>
      <c r="F194" s="21">
        <v>285211.46000000002</v>
      </c>
      <c r="G19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7-7550-2, Treatment: REGN7550, sac day: 7, weight change: -0.267441860465116, viral titer: 285211.46)</v>
      </c>
    </row>
    <row r="195" spans="1:7" hidden="1">
      <c r="A195" t="s">
        <v>133</v>
      </c>
      <c r="G19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7-7550-2, Treatment: , sac day: , weight change: , viral titer: )</v>
      </c>
    </row>
    <row r="196" spans="1:7">
      <c r="A196" s="15" t="s">
        <v>134</v>
      </c>
      <c r="B196" s="15" t="s">
        <v>6</v>
      </c>
      <c r="C196" s="19">
        <v>7</v>
      </c>
      <c r="D196" s="59">
        <v>-0.2146892655367231</v>
      </c>
      <c r="E196" s="20"/>
      <c r="F196" s="21">
        <v>313612.02</v>
      </c>
      <c r="G19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7-7550-3, Treatment: REGN7550, sac day: 7, weight change: -0.214689265536723, viral titer: 313612.02)</v>
      </c>
    </row>
    <row r="197" spans="1:7" hidden="1">
      <c r="A197" t="s">
        <v>134</v>
      </c>
      <c r="G19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7-7550-3, Treatment: , sac day: , weight change: , viral titer: )</v>
      </c>
    </row>
    <row r="198" spans="1:7">
      <c r="A198" s="16" t="s">
        <v>135</v>
      </c>
      <c r="B198" s="16" t="s">
        <v>7</v>
      </c>
      <c r="C198" s="19">
        <v>7</v>
      </c>
      <c r="D198" s="59">
        <v>-0.17934782608695649</v>
      </c>
      <c r="E198" s="20"/>
      <c r="F198" s="21">
        <v>333367.36</v>
      </c>
      <c r="G19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7-7551-1, Treatment: REGN7551, sac day: 7, weight change: -0.179347826086956, viral titer: 333367.36)</v>
      </c>
    </row>
    <row r="199" spans="1:7" hidden="1">
      <c r="A199" t="s">
        <v>135</v>
      </c>
      <c r="G19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7-7551-1, Treatment: , sac day: , weight change: , viral titer: )</v>
      </c>
    </row>
    <row r="200" spans="1:7">
      <c r="A200" s="16" t="s">
        <v>136</v>
      </c>
      <c r="B200" s="16" t="s">
        <v>7</v>
      </c>
      <c r="C200" s="19">
        <v>7</v>
      </c>
      <c r="D200" s="59">
        <v>-5.3571428571428582E-2</v>
      </c>
      <c r="E200" s="20"/>
      <c r="F200" s="21">
        <v>30977.21</v>
      </c>
      <c r="G20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7-7551-2, Treatment: REGN7551, sac day: 7, weight change: -0.0535714285714286, viral titer: 30977.21)</v>
      </c>
    </row>
    <row r="201" spans="1:7" hidden="1">
      <c r="A201" t="s">
        <v>136</v>
      </c>
      <c r="G20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7-7551-2, Treatment: , sac day: , weight change: , viral titer: )</v>
      </c>
    </row>
    <row r="202" spans="1:7">
      <c r="A202" s="16" t="s">
        <v>137</v>
      </c>
      <c r="B202" s="16" t="s">
        <v>7</v>
      </c>
      <c r="C202" s="19">
        <v>7</v>
      </c>
      <c r="D202" s="59">
        <v>-0.21428571428571425</v>
      </c>
      <c r="E202" s="20"/>
      <c r="F202" s="21">
        <v>57795.08</v>
      </c>
      <c r="G20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7-7551-3, Treatment: REGN7551, sac day: 7, weight change: -0.214285714285714, viral titer: 57795.08)</v>
      </c>
    </row>
    <row r="203" spans="1:7" hidden="1">
      <c r="A203" t="s">
        <v>137</v>
      </c>
      <c r="G20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7-7551-3, Treatment: , sac day: , weight change: , viral titer: )</v>
      </c>
    </row>
    <row r="204" spans="1:7">
      <c r="A204" s="11" t="s">
        <v>120</v>
      </c>
      <c r="B204" s="11" t="s">
        <v>2</v>
      </c>
      <c r="C204" s="19">
        <v>7</v>
      </c>
      <c r="D204" s="59">
        <v>-0.24691358024691362</v>
      </c>
      <c r="E204" s="20"/>
      <c r="F204" s="21">
        <v>420553.95</v>
      </c>
      <c r="G20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7-BX-1, Treatment: Baloxavir, sac day: 7, weight change: -0.246913580246914, viral titer: 420553.95)</v>
      </c>
    </row>
    <row r="205" spans="1:7" hidden="1">
      <c r="A205" t="s">
        <v>120</v>
      </c>
      <c r="G20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7-BX-1, Treatment: , sac day: , weight change: , viral titer: )</v>
      </c>
    </row>
    <row r="206" spans="1:7">
      <c r="A206" s="11" t="s">
        <v>121</v>
      </c>
      <c r="B206" s="11" t="s">
        <v>2</v>
      </c>
      <c r="C206" s="19">
        <v>7</v>
      </c>
      <c r="D206" s="59">
        <v>-0.27567567567567564</v>
      </c>
      <c r="E206" s="20"/>
      <c r="F206" s="21">
        <v>846553.17</v>
      </c>
      <c r="G20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7-BX-2, Treatment: Baloxavir, sac day: 7, weight change: -0.275675675675676, viral titer: 846553.17)</v>
      </c>
    </row>
    <row r="207" spans="1:7" hidden="1">
      <c r="A207" t="s">
        <v>121</v>
      </c>
      <c r="G20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7-BX-2, Treatment: , sac day: , weight change: , viral titer: )</v>
      </c>
    </row>
    <row r="208" spans="1:7">
      <c r="A208" s="11" t="s">
        <v>122</v>
      </c>
      <c r="B208" s="11" t="s">
        <v>2</v>
      </c>
      <c r="C208" s="19">
        <v>7</v>
      </c>
      <c r="D208" s="59">
        <v>-0.13855421686746991</v>
      </c>
      <c r="E208" s="20"/>
      <c r="F208" s="21">
        <v>168842.47</v>
      </c>
      <c r="G20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7-BX-3, Treatment: Baloxavir, sac day: 7, weight change: -0.13855421686747, viral titer: 168842.47)</v>
      </c>
    </row>
    <row r="209" spans="1:7" hidden="1">
      <c r="A209" t="s">
        <v>122</v>
      </c>
      <c r="G20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7-BX-3, Treatment: , sac day: , weight change: , viral titer: )</v>
      </c>
    </row>
    <row r="210" spans="1:7">
      <c r="A210" s="12" t="s">
        <v>123</v>
      </c>
      <c r="B210" s="12" t="s">
        <v>3</v>
      </c>
      <c r="C210" s="19">
        <v>7</v>
      </c>
      <c r="D210" s="59">
        <v>-0.1306818181818182</v>
      </c>
      <c r="E210" s="20"/>
      <c r="F210" s="21">
        <v>160516.46</v>
      </c>
      <c r="G21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7-OS-1, Treatment: Oseltamivir, sac day: 7, weight change: -0.130681818181818, viral titer: 160516.46)</v>
      </c>
    </row>
    <row r="211" spans="1:7" hidden="1">
      <c r="A211" t="s">
        <v>123</v>
      </c>
      <c r="G21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7-OS-1, Treatment: , sac day: , weight change: , viral titer: )</v>
      </c>
    </row>
    <row r="212" spans="1:7">
      <c r="A212" s="12" t="s">
        <v>124</v>
      </c>
      <c r="B212" s="12" t="s">
        <v>3</v>
      </c>
      <c r="C212" s="19">
        <v>7</v>
      </c>
      <c r="D212" s="59">
        <v>-2.9411764705882349E-2</v>
      </c>
      <c r="E212" s="20"/>
      <c r="F212" s="21">
        <v>32287.86</v>
      </c>
      <c r="G21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7-OS-2, Treatment: Oseltamivir, sac day: 7, weight change: -0.0294117647058823, viral titer: 32287.86)</v>
      </c>
    </row>
    <row r="213" spans="1:7" hidden="1">
      <c r="A213" t="s">
        <v>124</v>
      </c>
      <c r="G21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7-OS-2, Treatment: , sac day: , weight change: , viral titer: )</v>
      </c>
    </row>
    <row r="214" spans="1:7">
      <c r="A214" s="12" t="s">
        <v>125</v>
      </c>
      <c r="B214" s="12" t="s">
        <v>3</v>
      </c>
      <c r="C214" s="19">
        <v>7</v>
      </c>
      <c r="D214" s="59">
        <v>-0.19889502762430947</v>
      </c>
      <c r="E214" s="20"/>
      <c r="F214" s="21">
        <v>203884.34</v>
      </c>
      <c r="G21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7-OS-3, Treatment: Oseltamivir, sac day: 7, weight change: -0.198895027624309, viral titer: 203884.34)</v>
      </c>
    </row>
    <row r="215" spans="1:7" hidden="1">
      <c r="A215" t="s">
        <v>125</v>
      </c>
      <c r="G21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7-OS-3, Treatment: , sac day: , weight change: , viral titer: )</v>
      </c>
    </row>
    <row r="216" spans="1:7">
      <c r="A216" s="10" t="s">
        <v>159</v>
      </c>
      <c r="B216" s="10" t="s">
        <v>8</v>
      </c>
      <c r="C216" s="19">
        <v>8</v>
      </c>
      <c r="D216" s="59">
        <v>-0.24539877300613497</v>
      </c>
      <c r="E216" s="20"/>
      <c r="F216" s="21">
        <v>90591.25</v>
      </c>
      <c r="G21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8-1932-1, Treatment: REGN1932, sac day: 8, weight change: -0.245398773006135, viral titer: 90591.25)</v>
      </c>
    </row>
    <row r="217" spans="1:7" hidden="1">
      <c r="A217" t="s">
        <v>159</v>
      </c>
      <c r="G21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8-1932-1, Treatment: , sac day: , weight change: , viral titer: )</v>
      </c>
    </row>
    <row r="218" spans="1:7">
      <c r="A218" s="10" t="s">
        <v>160</v>
      </c>
      <c r="B218" s="10" t="s">
        <v>8</v>
      </c>
      <c r="C218" s="19">
        <v>8</v>
      </c>
      <c r="D218" s="59">
        <v>-0.29479768786127175</v>
      </c>
      <c r="E218" s="20"/>
      <c r="F218" s="21">
        <v>340114.53</v>
      </c>
      <c r="G21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8-1932-2, Treatment: REGN1932, sac day: 8, weight change: -0.294797687861272, viral titer: 340114.53)</v>
      </c>
    </row>
    <row r="219" spans="1:7" hidden="1">
      <c r="A219" t="s">
        <v>160</v>
      </c>
      <c r="G21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8-1932-2, Treatment: , sac day: , weight change: , viral titer: )</v>
      </c>
    </row>
    <row r="220" spans="1:7">
      <c r="A220" s="10" t="s">
        <v>161</v>
      </c>
      <c r="B220" s="10" t="s">
        <v>8</v>
      </c>
      <c r="C220" s="19">
        <v>8</v>
      </c>
      <c r="D220" s="59">
        <v>-0.27647058823529408</v>
      </c>
      <c r="E220" s="20"/>
      <c r="F220" s="21">
        <v>2878484.6</v>
      </c>
      <c r="G22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8-1932-3, Treatment: REGN1932, sac day: 8, weight change: -0.276470588235294, viral titer: 2878484.6)</v>
      </c>
    </row>
    <row r="221" spans="1:7" hidden="1">
      <c r="A221" t="s">
        <v>161</v>
      </c>
      <c r="G22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8-1932-3, Treatment: , sac day: , weight change: , viral titer: )</v>
      </c>
    </row>
    <row r="222" spans="1:7">
      <c r="A222" s="14" t="s">
        <v>150</v>
      </c>
      <c r="B222" s="14" t="s">
        <v>5</v>
      </c>
      <c r="C222" s="19">
        <v>8</v>
      </c>
      <c r="D222" s="59">
        <v>-0.27071823204419898</v>
      </c>
      <c r="E222" s="20"/>
      <c r="F222" s="21">
        <v>54453.47</v>
      </c>
      <c r="G22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8-3932-1, Treatment: REGN3932, sac day: 8, weight change: -0.270718232044199, viral titer: 54453.47)</v>
      </c>
    </row>
    <row r="223" spans="1:7" hidden="1">
      <c r="A223" t="s">
        <v>150</v>
      </c>
      <c r="G22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8-3932-1, Treatment: , sac day: , weight change: , viral titer: )</v>
      </c>
    </row>
    <row r="224" spans="1:7">
      <c r="A224" s="14" t="s">
        <v>151</v>
      </c>
      <c r="B224" s="14" t="s">
        <v>5</v>
      </c>
      <c r="C224" s="19">
        <v>8</v>
      </c>
      <c r="D224" s="59">
        <v>-0.24590163934426229</v>
      </c>
      <c r="E224" s="20"/>
      <c r="F224" s="21">
        <v>286.51</v>
      </c>
      <c r="G22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8-3932-2, Treatment: REGN3932, sac day: 8, weight change: -0.245901639344262, viral titer: 286.51)</v>
      </c>
    </row>
    <row r="225" spans="1:7" hidden="1">
      <c r="A225" t="s">
        <v>151</v>
      </c>
      <c r="G22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8-3932-2, Treatment: , sac day: , weight change: , viral titer: )</v>
      </c>
    </row>
    <row r="226" spans="1:7">
      <c r="A226" s="14" t="s">
        <v>152</v>
      </c>
      <c r="B226" s="14" t="s">
        <v>5</v>
      </c>
      <c r="C226" s="19">
        <v>8</v>
      </c>
      <c r="D226" s="59">
        <v>-0.10843373493975907</v>
      </c>
      <c r="E226" s="20"/>
      <c r="F226" s="21">
        <v>838.33</v>
      </c>
      <c r="G22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8-3932-3, Treatment: REGN3932, sac day: 8, weight change: -0.108433734939759, viral titer: 838.33)</v>
      </c>
    </row>
    <row r="227" spans="1:7" hidden="1">
      <c r="A227" t="s">
        <v>152</v>
      </c>
      <c r="G22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8-3932-3, Treatment: , sac day: , weight change: , viral titer: )</v>
      </c>
    </row>
    <row r="228" spans="1:7">
      <c r="A228" s="13" t="s">
        <v>147</v>
      </c>
      <c r="B228" s="13" t="s">
        <v>4</v>
      </c>
      <c r="C228" s="19">
        <v>8</v>
      </c>
      <c r="D228" s="59">
        <v>4.0201005025125663E-2</v>
      </c>
      <c r="E228" s="20"/>
      <c r="F228" s="21">
        <v>469.16</v>
      </c>
      <c r="G22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8-3996-1, Treatment: REGN3996, sac day: 8, weight change: 0.0402010050251257, viral titer: 469.16)</v>
      </c>
    </row>
    <row r="229" spans="1:7" hidden="1">
      <c r="A229" t="s">
        <v>147</v>
      </c>
      <c r="G22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8-3996-1, Treatment: , sac day: , weight change: , viral titer: )</v>
      </c>
    </row>
    <row r="230" spans="1:7">
      <c r="A230" s="13" t="s">
        <v>148</v>
      </c>
      <c r="B230" s="13" t="s">
        <v>4</v>
      </c>
      <c r="C230" s="19">
        <v>8</v>
      </c>
      <c r="D230" s="59">
        <v>1.1904761904761862E-2</v>
      </c>
      <c r="E230" s="20"/>
      <c r="F230" s="21">
        <v>92.73</v>
      </c>
      <c r="G23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8-3996-2, Treatment: REGN3996, sac day: 8, weight change: 0.0119047619047619, viral titer: 92.73)</v>
      </c>
    </row>
    <row r="231" spans="1:7" hidden="1">
      <c r="A231" t="s">
        <v>148</v>
      </c>
      <c r="G23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8-3996-2, Treatment: , sac day: , weight change: , viral titer: )</v>
      </c>
    </row>
    <row r="232" spans="1:7">
      <c r="A232" s="13" t="s">
        <v>149</v>
      </c>
      <c r="B232" s="13" t="s">
        <v>4</v>
      </c>
      <c r="C232" s="19">
        <v>8</v>
      </c>
      <c r="D232" s="59">
        <v>-1.1764705882352899E-2</v>
      </c>
      <c r="E232" s="20"/>
      <c r="F232" s="21">
        <v>102.46</v>
      </c>
      <c r="G23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8-3996-3, Treatment: REGN3996, sac day: 8, weight change: -0.0117647058823529, viral titer: 102.46)</v>
      </c>
    </row>
    <row r="233" spans="1:7" hidden="1">
      <c r="A233" t="s">
        <v>149</v>
      </c>
      <c r="G23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8-3996-3, Treatment: , sac day: , weight change: , viral titer: )</v>
      </c>
    </row>
    <row r="234" spans="1:7">
      <c r="A234" s="15" t="s">
        <v>153</v>
      </c>
      <c r="B234" s="15" t="s">
        <v>6</v>
      </c>
      <c r="C234" s="19">
        <v>8</v>
      </c>
      <c r="D234" s="59">
        <v>-0.27807486631016037</v>
      </c>
      <c r="E234" s="20"/>
      <c r="F234" s="21">
        <v>22886.16</v>
      </c>
      <c r="G23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8-7550-1, Treatment: REGN7550, sac day: 8, weight change: -0.27807486631016, viral titer: 22886.16)</v>
      </c>
    </row>
    <row r="235" spans="1:7" hidden="1">
      <c r="A235" t="s">
        <v>153</v>
      </c>
      <c r="G23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8-7550-1, Treatment: , sac day: , weight change: , viral titer: )</v>
      </c>
    </row>
    <row r="236" spans="1:7">
      <c r="A236" s="15" t="s">
        <v>154</v>
      </c>
      <c r="B236" s="15" t="s">
        <v>6</v>
      </c>
      <c r="C236" s="19">
        <v>8</v>
      </c>
      <c r="D236" s="59">
        <v>-0.25280898876404495</v>
      </c>
      <c r="E236" s="20"/>
      <c r="F236" s="21">
        <v>197398.39999999999</v>
      </c>
      <c r="G23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8-7550-2, Treatment: REGN7550, sac day: 8, weight change: -0.252808988764045, viral titer: 197398.4)</v>
      </c>
    </row>
    <row r="237" spans="1:7" hidden="1">
      <c r="A237" t="s">
        <v>154</v>
      </c>
      <c r="G23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8-7550-2, Treatment: , sac day: , weight change: , viral titer: )</v>
      </c>
    </row>
    <row r="238" spans="1:7">
      <c r="A238" s="15" t="s">
        <v>155</v>
      </c>
      <c r="B238" s="15" t="s">
        <v>6</v>
      </c>
      <c r="C238" s="19">
        <v>8</v>
      </c>
      <c r="D238" s="59">
        <v>-0.24852071005917162</v>
      </c>
      <c r="E238" s="20"/>
      <c r="F238" s="21">
        <v>283195.03999999998</v>
      </c>
      <c r="G23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8-7550-3, Treatment: REGN7550, sac day: 8, weight change: -0.248520710059172, viral titer: 283195.04)</v>
      </c>
    </row>
    <row r="239" spans="1:7" hidden="1">
      <c r="A239" t="s">
        <v>155</v>
      </c>
      <c r="G23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8-7550-3, Treatment: , sac day: , weight change: , viral titer: )</v>
      </c>
    </row>
    <row r="240" spans="1:7">
      <c r="A240" s="16" t="s">
        <v>156</v>
      </c>
      <c r="B240" s="16" t="s">
        <v>7</v>
      </c>
      <c r="C240" s="19">
        <v>8</v>
      </c>
      <c r="D240" s="59">
        <v>-0.28108108108108104</v>
      </c>
      <c r="E240" s="20"/>
      <c r="F240" s="21">
        <v>24346.58</v>
      </c>
      <c r="G24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8-7551-1, Treatment: REGN7551, sac day: 8, weight change: -0.281081081081081, viral titer: 24346.58)</v>
      </c>
    </row>
    <row r="241" spans="1:7" hidden="1">
      <c r="A241" t="s">
        <v>156</v>
      </c>
      <c r="G24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8-7551-1, Treatment: , sac day: , weight change: , viral titer: )</v>
      </c>
    </row>
    <row r="242" spans="1:7">
      <c r="A242" s="16" t="s">
        <v>157</v>
      </c>
      <c r="B242" s="16" t="s">
        <v>7</v>
      </c>
      <c r="C242" s="19">
        <v>8</v>
      </c>
      <c r="D242" s="59">
        <v>-0.22702702702702698</v>
      </c>
      <c r="E242" s="20"/>
      <c r="F242" s="21">
        <v>45654.05</v>
      </c>
      <c r="G24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8-7551-2, Treatment: REGN7551, sac day: 8, weight change: -0.227027027027027, viral titer: 45654.05)</v>
      </c>
    </row>
    <row r="243" spans="1:7" hidden="1">
      <c r="A243" t="s">
        <v>157</v>
      </c>
      <c r="G24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8-7551-2, Treatment: , sac day: , weight change: , viral titer: )</v>
      </c>
    </row>
    <row r="244" spans="1:7">
      <c r="A244" s="16" t="s">
        <v>158</v>
      </c>
      <c r="B244" s="16" t="s">
        <v>7</v>
      </c>
      <c r="C244" s="19">
        <v>8</v>
      </c>
      <c r="D244" s="59">
        <v>-0.18633540372670818</v>
      </c>
      <c r="E244" s="20"/>
      <c r="F244" s="21">
        <v>3589.67</v>
      </c>
      <c r="G24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8-7551-3, Treatment: REGN7551, sac day: 8, weight change: -0.186335403726708, viral titer: 3589.67)</v>
      </c>
    </row>
    <row r="245" spans="1:7" hidden="1">
      <c r="A245" t="s">
        <v>158</v>
      </c>
      <c r="G24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8-7551-3, Treatment: , sac day: , weight change: , viral titer: )</v>
      </c>
    </row>
    <row r="246" spans="1:7">
      <c r="A246" s="11" t="s">
        <v>141</v>
      </c>
      <c r="B246" s="11" t="s">
        <v>2</v>
      </c>
      <c r="C246" s="19">
        <v>8</v>
      </c>
      <c r="D246" s="59">
        <v>-0.26775956284153007</v>
      </c>
      <c r="E246" s="20"/>
      <c r="F246" s="21">
        <v>3417.26</v>
      </c>
      <c r="G24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8-BX-1, Treatment: Baloxavir, sac day: 8, weight change: -0.26775956284153, viral titer: 3417.26)</v>
      </c>
    </row>
    <row r="247" spans="1:7" hidden="1">
      <c r="A247" t="s">
        <v>141</v>
      </c>
      <c r="G24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8-BX-1, Treatment: , sac day: , weight change: , viral titer: )</v>
      </c>
    </row>
    <row r="248" spans="1:7">
      <c r="A248" s="11" t="s">
        <v>142</v>
      </c>
      <c r="B248" s="11" t="s">
        <v>2</v>
      </c>
      <c r="C248" s="19">
        <v>8</v>
      </c>
      <c r="D248" s="59">
        <v>-0.25294117647058828</v>
      </c>
      <c r="E248" s="20"/>
      <c r="F248" s="21">
        <v>1533.75</v>
      </c>
      <c r="G248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8-BX-2, Treatment: Baloxavir, sac day: 8, weight change: -0.252941176470588, viral titer: 1533.75)</v>
      </c>
    </row>
    <row r="249" spans="1:7" hidden="1">
      <c r="A249" t="s">
        <v>142</v>
      </c>
      <c r="G249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8-BX-2, Treatment: , sac day: , weight change: , viral titer: )</v>
      </c>
    </row>
    <row r="250" spans="1:7">
      <c r="A250" s="11" t="s">
        <v>143</v>
      </c>
      <c r="B250" s="11" t="s">
        <v>2</v>
      </c>
      <c r="C250" s="19">
        <v>8</v>
      </c>
      <c r="D250" s="59">
        <v>-0.27745664739884396</v>
      </c>
      <c r="E250" s="20"/>
      <c r="F250" s="21">
        <v>7695.09</v>
      </c>
      <c r="G250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8-BX-3, Treatment: Baloxavir, sac day: 8, weight change: -0.277456647398844, viral titer: 7695.09)</v>
      </c>
    </row>
    <row r="251" spans="1:7" hidden="1">
      <c r="A251" t="s">
        <v>143</v>
      </c>
      <c r="G251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8-BX-3, Treatment: , sac day: , weight change: , viral titer: )</v>
      </c>
    </row>
    <row r="252" spans="1:7">
      <c r="A252" s="12" t="s">
        <v>144</v>
      </c>
      <c r="B252" s="12" t="s">
        <v>3</v>
      </c>
      <c r="C252" s="19">
        <v>8</v>
      </c>
      <c r="D252" s="59">
        <v>-0.21390374331550802</v>
      </c>
      <c r="E252" s="20"/>
      <c r="F252" s="21">
        <v>5038.01</v>
      </c>
      <c r="G252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8-OS-1, Treatment: Oseltamivir, sac day: 8, weight change: -0.213903743315508, viral titer: 5038.01)</v>
      </c>
    </row>
    <row r="253" spans="1:7" hidden="1">
      <c r="A253" t="s">
        <v>144</v>
      </c>
      <c r="G253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8-OS-1, Treatment: , sac day: , weight change: , viral titer: )</v>
      </c>
    </row>
    <row r="254" spans="1:7">
      <c r="A254" s="12" t="s">
        <v>145</v>
      </c>
      <c r="B254" s="12" t="s">
        <v>3</v>
      </c>
      <c r="C254" s="19">
        <v>8</v>
      </c>
      <c r="D254" s="59">
        <v>-0.15254237288135589</v>
      </c>
      <c r="E254" s="20"/>
      <c r="F254" s="21">
        <v>106152.43</v>
      </c>
      <c r="G254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8-OS-2, Treatment: Oseltamivir, sac day: 8, weight change: -0.152542372881356, viral titer: 106152.43)</v>
      </c>
    </row>
    <row r="255" spans="1:7" hidden="1">
      <c r="A255" t="s">
        <v>145</v>
      </c>
      <c r="G255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8-OS-2, Treatment: , sac day: , weight change: , viral titer: )</v>
      </c>
    </row>
    <row r="256" spans="1:7">
      <c r="A256" s="12" t="s">
        <v>146</v>
      </c>
      <c r="B256" s="12" t="s">
        <v>3</v>
      </c>
      <c r="C256" s="19">
        <v>8</v>
      </c>
      <c r="D256" s="59">
        <v>-6.1728395061727082E-3</v>
      </c>
      <c r="E256" s="20"/>
      <c r="F256" s="21">
        <v>4468.75</v>
      </c>
      <c r="G256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8-OS-3, Treatment: Oseltamivir, sac day: 8, weight change: -0.00617283950617271, viral titer: 4468.75)</v>
      </c>
    </row>
    <row r="257" spans="1:7" hidden="1">
      <c r="A257" t="s">
        <v>146</v>
      </c>
      <c r="G257" t="str">
        <f>"("&amp;"Mouse: "&amp;Table1[[#This Row],[Mouse]]&amp;", "&amp;"Treatment: "&amp;Table1[[#This Row],[Treatment]]&amp;", " &amp; "sac day: "&amp;Table1[[#This Row],[Sac Day]]&amp;", " &amp; "weight change: "&amp;Table1[[#This Row],[weight change %]] &amp;", " &amp;"viral titer: "&amp;Table1[[#This Row],[viral titer]] &amp;")"</f>
        <v>(Mouse: 8-OS-3, Treatment: , sac day: , weight change: , viral titer: )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01C1A-CBB9-994F-9171-D9A83733CB2F}">
  <dimension ref="A1:AK154"/>
  <sheetViews>
    <sheetView zoomScale="136" workbookViewId="0">
      <selection activeCell="E1" sqref="E1:E1048576"/>
    </sheetView>
  </sheetViews>
  <sheetFormatPr baseColWidth="10" defaultRowHeight="16"/>
  <cols>
    <col min="1" max="1" width="9.5" style="9" bestFit="1" customWidth="1"/>
    <col min="2" max="2" width="12" style="9" bestFit="1" customWidth="1"/>
    <col min="3" max="3" width="21.1640625" style="19" bestFit="1" customWidth="1"/>
    <col min="4" max="4" width="15.1640625" style="19" customWidth="1"/>
    <col min="5" max="5" width="14" style="9" bestFit="1" customWidth="1"/>
    <col min="6" max="6" width="9.1640625" style="9" bestFit="1" customWidth="1"/>
    <col min="7" max="7" width="8.1640625" style="9" bestFit="1" customWidth="1"/>
    <col min="8" max="8" width="7.83203125" style="9" bestFit="1" customWidth="1"/>
    <col min="9" max="9" width="11" style="9" bestFit="1" customWidth="1"/>
    <col min="10" max="10" width="8.6640625" style="9" bestFit="1" customWidth="1"/>
    <col min="11" max="11" width="7.83203125" style="9" bestFit="1" customWidth="1"/>
    <col min="12" max="15" width="7.1640625" style="9" bestFit="1" customWidth="1"/>
    <col min="16" max="16" width="8.1640625" style="9" bestFit="1" customWidth="1"/>
    <col min="17" max="17" width="6.83203125" style="9" bestFit="1" customWidth="1"/>
    <col min="18" max="19" width="7.1640625" style="9" bestFit="1" customWidth="1"/>
    <col min="20" max="20" width="9.5" style="9" bestFit="1" customWidth="1"/>
    <col min="21" max="21" width="9" style="9" bestFit="1" customWidth="1"/>
    <col min="22" max="22" width="8.1640625" style="9" bestFit="1" customWidth="1"/>
    <col min="23" max="24" width="7.1640625" style="9" bestFit="1" customWidth="1"/>
    <col min="25" max="25" width="6.1640625" style="9" bestFit="1" customWidth="1"/>
    <col min="26" max="26" width="7.1640625" style="9" bestFit="1" customWidth="1"/>
    <col min="27" max="28" width="9.1640625" style="9" bestFit="1" customWidth="1"/>
    <col min="29" max="29" width="8.1640625" style="9" bestFit="1" customWidth="1"/>
    <col min="30" max="30" width="10.5" style="9" bestFit="1" customWidth="1"/>
    <col min="31" max="31" width="9.6640625" style="9" bestFit="1" customWidth="1"/>
    <col min="32" max="33" width="7.1640625" style="9" bestFit="1" customWidth="1"/>
    <col min="34" max="34" width="9.1640625" style="9" bestFit="1" customWidth="1"/>
    <col min="35" max="36" width="8.1640625" style="9" bestFit="1" customWidth="1"/>
    <col min="37" max="37" width="9.6640625" style="9" bestFit="1" customWidth="1"/>
    <col min="38" max="16384" width="10.83203125" style="9"/>
  </cols>
  <sheetData>
    <row r="1" spans="1:37">
      <c r="A1" s="9" t="s">
        <v>45</v>
      </c>
      <c r="B1" s="9" t="s">
        <v>1</v>
      </c>
      <c r="C1" s="19" t="s">
        <v>178</v>
      </c>
      <c r="D1" s="19" t="s">
        <v>46</v>
      </c>
      <c r="E1" s="9" t="s">
        <v>47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25</v>
      </c>
      <c r="W1" s="9" t="s">
        <v>26</v>
      </c>
      <c r="X1" s="9" t="s">
        <v>27</v>
      </c>
      <c r="Y1" s="9" t="s">
        <v>28</v>
      </c>
      <c r="Z1" s="9" t="s">
        <v>29</v>
      </c>
      <c r="AA1" s="9" t="s">
        <v>30</v>
      </c>
      <c r="AB1" s="9" t="s">
        <v>31</v>
      </c>
      <c r="AC1" s="9" t="s">
        <v>32</v>
      </c>
      <c r="AD1" s="9" t="s">
        <v>33</v>
      </c>
      <c r="AE1" s="9" t="s">
        <v>34</v>
      </c>
      <c r="AF1" s="9" t="s">
        <v>35</v>
      </c>
      <c r="AG1" s="9" t="s">
        <v>36</v>
      </c>
      <c r="AH1" s="9" t="s">
        <v>37</v>
      </c>
      <c r="AI1" s="9" t="s">
        <v>38</v>
      </c>
      <c r="AJ1" s="9" t="s">
        <v>39</v>
      </c>
      <c r="AK1" s="9" t="s">
        <v>40</v>
      </c>
    </row>
    <row r="2" spans="1:37">
      <c r="A2" s="17" t="s">
        <v>48</v>
      </c>
      <c r="B2" s="17" t="s">
        <v>176</v>
      </c>
      <c r="C2" s="19">
        <v>1</v>
      </c>
      <c r="D2" s="20">
        <v>0</v>
      </c>
      <c r="E2" s="21">
        <v>11479.8</v>
      </c>
      <c r="F2" s="9">
        <v>30.5</v>
      </c>
      <c r="G2" s="9">
        <v>327.75</v>
      </c>
      <c r="H2" s="9">
        <v>-0.25</v>
      </c>
      <c r="I2" s="9">
        <v>26.25</v>
      </c>
      <c r="J2" s="9">
        <v>68.5</v>
      </c>
      <c r="K2" s="9">
        <v>42.25</v>
      </c>
      <c r="L2" s="9">
        <v>115.5</v>
      </c>
      <c r="M2" s="9">
        <v>8.5</v>
      </c>
      <c r="N2" s="9">
        <v>0.5</v>
      </c>
      <c r="O2" s="9">
        <v>9.5</v>
      </c>
      <c r="P2" s="9">
        <v>73.75</v>
      </c>
      <c r="Q2" s="9">
        <v>33</v>
      </c>
      <c r="R2" s="9">
        <v>184.5</v>
      </c>
      <c r="S2" s="9">
        <v>21</v>
      </c>
      <c r="T2" s="9">
        <v>96.5</v>
      </c>
      <c r="U2" s="9">
        <v>-320.5</v>
      </c>
      <c r="V2" s="9">
        <v>27</v>
      </c>
      <c r="W2" s="9">
        <v>-6.75</v>
      </c>
      <c r="X2" s="9">
        <v>63.5</v>
      </c>
      <c r="Y2" s="9">
        <v>26.25</v>
      </c>
      <c r="Z2" s="9">
        <v>41.25</v>
      </c>
      <c r="AA2" s="9">
        <v>475.25</v>
      </c>
      <c r="AB2" s="9">
        <v>422.75</v>
      </c>
      <c r="AC2" s="9">
        <v>21.75</v>
      </c>
      <c r="AD2" s="9">
        <v>50</v>
      </c>
      <c r="AE2" s="9">
        <v>3.5</v>
      </c>
      <c r="AF2" s="9">
        <v>39</v>
      </c>
      <c r="AG2" s="9">
        <v>11</v>
      </c>
      <c r="AH2" s="9">
        <v>822.75</v>
      </c>
      <c r="AI2" s="9">
        <v>287.75</v>
      </c>
      <c r="AJ2" s="9">
        <v>961</v>
      </c>
      <c r="AK2" s="9">
        <v>-7.75</v>
      </c>
    </row>
    <row r="3" spans="1:37">
      <c r="A3" s="17" t="s">
        <v>49</v>
      </c>
      <c r="B3" s="17" t="s">
        <v>176</v>
      </c>
      <c r="C3" s="19">
        <v>1</v>
      </c>
      <c r="D3" s="20">
        <v>0</v>
      </c>
      <c r="E3" s="21">
        <v>13173.82</v>
      </c>
      <c r="F3" s="9">
        <v>10</v>
      </c>
      <c r="G3" s="9">
        <v>824.75</v>
      </c>
      <c r="H3" s="9">
        <v>3.75</v>
      </c>
      <c r="I3" s="9">
        <v>52</v>
      </c>
      <c r="J3" s="9">
        <v>104</v>
      </c>
      <c r="K3" s="9">
        <v>34.25</v>
      </c>
      <c r="L3" s="9">
        <v>107.75</v>
      </c>
      <c r="M3" s="9">
        <v>5</v>
      </c>
      <c r="N3" s="9">
        <v>-4</v>
      </c>
      <c r="O3" s="9">
        <v>14</v>
      </c>
      <c r="P3" s="9">
        <v>72</v>
      </c>
      <c r="Q3" s="9">
        <v>23.25</v>
      </c>
      <c r="R3" s="9">
        <v>294.75</v>
      </c>
      <c r="S3" s="9">
        <v>14.5</v>
      </c>
      <c r="T3" s="9">
        <v>73.5</v>
      </c>
      <c r="U3" s="9">
        <v>-332.75</v>
      </c>
      <c r="V3" s="9">
        <v>17.25</v>
      </c>
      <c r="W3" s="9">
        <v>-10.75</v>
      </c>
      <c r="X3" s="9">
        <v>41.75</v>
      </c>
      <c r="Y3" s="9">
        <v>16.75</v>
      </c>
      <c r="Z3" s="9">
        <v>39</v>
      </c>
      <c r="AA3" s="9">
        <v>476.25</v>
      </c>
      <c r="AB3" s="9">
        <v>287.5</v>
      </c>
      <c r="AC3" s="9">
        <v>14.5</v>
      </c>
      <c r="AD3" s="9">
        <v>37</v>
      </c>
      <c r="AE3" s="9">
        <v>0.75</v>
      </c>
      <c r="AF3" s="9">
        <v>38</v>
      </c>
      <c r="AG3" s="9">
        <v>22.25</v>
      </c>
      <c r="AH3" s="9">
        <v>1263.25</v>
      </c>
      <c r="AI3" s="9">
        <v>290.75</v>
      </c>
      <c r="AJ3" s="9">
        <v>1072.5</v>
      </c>
      <c r="AK3" s="9">
        <v>-2.75</v>
      </c>
    </row>
    <row r="4" spans="1:37">
      <c r="A4" s="17" t="s">
        <v>50</v>
      </c>
      <c r="B4" s="17" t="s">
        <v>176</v>
      </c>
      <c r="C4" s="19">
        <v>1</v>
      </c>
      <c r="D4" s="20">
        <v>0</v>
      </c>
      <c r="E4" s="21">
        <v>84681.45</v>
      </c>
      <c r="F4" s="9">
        <v>24.75</v>
      </c>
      <c r="G4" s="9">
        <v>437.25</v>
      </c>
      <c r="H4" s="9">
        <v>-1.5</v>
      </c>
      <c r="I4" s="9">
        <v>10</v>
      </c>
      <c r="J4" s="9">
        <v>49</v>
      </c>
      <c r="K4" s="9">
        <v>11.25</v>
      </c>
      <c r="L4" s="9">
        <v>107.25</v>
      </c>
      <c r="M4" s="9">
        <v>8</v>
      </c>
      <c r="N4" s="9">
        <v>-10.75</v>
      </c>
      <c r="O4" s="9">
        <v>18.25</v>
      </c>
      <c r="P4" s="9">
        <v>38.5</v>
      </c>
      <c r="Q4" s="9">
        <v>18</v>
      </c>
      <c r="R4" s="9">
        <v>235.5</v>
      </c>
      <c r="S4" s="9">
        <v>19.75</v>
      </c>
      <c r="T4" s="9">
        <v>56.25</v>
      </c>
      <c r="U4" s="9">
        <v>-327</v>
      </c>
      <c r="V4" s="9">
        <v>5.75</v>
      </c>
      <c r="W4" s="9">
        <v>-9.5</v>
      </c>
      <c r="X4" s="9">
        <v>3</v>
      </c>
      <c r="Y4" s="9">
        <v>7.25</v>
      </c>
      <c r="Z4" s="9">
        <v>22</v>
      </c>
      <c r="AA4" s="9">
        <v>505.5</v>
      </c>
      <c r="AB4" s="9">
        <v>309.75</v>
      </c>
      <c r="AC4" s="9">
        <v>18.5</v>
      </c>
      <c r="AD4" s="9">
        <v>-5.25</v>
      </c>
      <c r="AE4" s="9">
        <v>5</v>
      </c>
      <c r="AF4" s="9">
        <v>21.75</v>
      </c>
      <c r="AG4" s="9">
        <v>12</v>
      </c>
      <c r="AH4" s="9">
        <v>315</v>
      </c>
      <c r="AI4" s="9">
        <v>289</v>
      </c>
      <c r="AJ4" s="9">
        <v>581.25</v>
      </c>
      <c r="AK4" s="9">
        <v>-14.25</v>
      </c>
    </row>
    <row r="5" spans="1:37">
      <c r="A5" s="17" t="s">
        <v>51</v>
      </c>
      <c r="B5" s="17" t="s">
        <v>176</v>
      </c>
      <c r="C5" s="19">
        <v>2</v>
      </c>
      <c r="D5" s="20">
        <v>0</v>
      </c>
      <c r="E5" s="21">
        <v>558064.1</v>
      </c>
      <c r="F5" s="9">
        <v>16.75</v>
      </c>
      <c r="G5" s="9">
        <v>611</v>
      </c>
      <c r="H5" s="9">
        <v>-1.5</v>
      </c>
      <c r="I5" s="9">
        <v>40.25</v>
      </c>
      <c r="J5" s="9">
        <v>80.75</v>
      </c>
      <c r="K5" s="9">
        <v>24.25</v>
      </c>
      <c r="L5" s="9">
        <v>114.75</v>
      </c>
      <c r="M5" s="9">
        <v>14.25</v>
      </c>
      <c r="N5" s="9">
        <v>-4</v>
      </c>
      <c r="O5" s="9">
        <v>7.5</v>
      </c>
      <c r="P5" s="9">
        <v>75</v>
      </c>
      <c r="Q5" s="9">
        <v>8.5</v>
      </c>
      <c r="R5" s="9">
        <v>256.75</v>
      </c>
      <c r="S5" s="9">
        <v>22.75</v>
      </c>
      <c r="T5" s="9">
        <v>88.5</v>
      </c>
      <c r="U5" s="9">
        <v>-328</v>
      </c>
      <c r="V5" s="9">
        <v>18.25</v>
      </c>
      <c r="W5" s="9">
        <v>-1.75</v>
      </c>
      <c r="X5" s="9">
        <v>73.25</v>
      </c>
      <c r="Y5" s="9">
        <v>12.25</v>
      </c>
      <c r="Z5" s="9">
        <v>33</v>
      </c>
      <c r="AA5" s="9">
        <v>4382.75</v>
      </c>
      <c r="AB5" s="9">
        <v>231.25</v>
      </c>
      <c r="AC5" s="9">
        <v>13.25</v>
      </c>
      <c r="AD5" s="9">
        <v>70.75</v>
      </c>
      <c r="AE5" s="9">
        <v>11.75</v>
      </c>
      <c r="AF5" s="9">
        <v>38.25</v>
      </c>
      <c r="AG5" s="9">
        <v>18.25</v>
      </c>
      <c r="AH5" s="9">
        <v>1266.75</v>
      </c>
      <c r="AI5" s="9">
        <v>188</v>
      </c>
      <c r="AJ5" s="9">
        <v>656.75</v>
      </c>
      <c r="AK5" s="9">
        <v>-11.75</v>
      </c>
    </row>
    <row r="6" spans="1:37">
      <c r="A6" s="17" t="s">
        <v>52</v>
      </c>
      <c r="B6" s="17" t="s">
        <v>176</v>
      </c>
      <c r="C6" s="19">
        <v>2</v>
      </c>
      <c r="D6" s="20">
        <v>0</v>
      </c>
      <c r="E6" s="21">
        <v>2750912.11</v>
      </c>
      <c r="F6" s="9">
        <v>31.75</v>
      </c>
      <c r="G6" s="9">
        <v>1038</v>
      </c>
      <c r="H6" s="9">
        <v>4.5</v>
      </c>
      <c r="I6" s="9">
        <v>26.75</v>
      </c>
      <c r="J6" s="9">
        <v>87</v>
      </c>
      <c r="K6" s="9">
        <v>20.75</v>
      </c>
      <c r="L6" s="9">
        <v>123.5</v>
      </c>
      <c r="M6" s="9">
        <v>16.75</v>
      </c>
      <c r="N6" s="9">
        <v>9.75</v>
      </c>
      <c r="O6" s="9">
        <v>19</v>
      </c>
      <c r="P6" s="9">
        <v>140.25</v>
      </c>
      <c r="Q6" s="9">
        <v>14.25</v>
      </c>
      <c r="R6" s="9">
        <v>263.5</v>
      </c>
      <c r="S6" s="9">
        <v>15.25</v>
      </c>
      <c r="T6" s="9">
        <v>63</v>
      </c>
      <c r="U6" s="9">
        <v>-327</v>
      </c>
      <c r="V6" s="9">
        <v>7.25</v>
      </c>
      <c r="W6" s="9">
        <v>13</v>
      </c>
      <c r="X6" s="9">
        <v>215.25</v>
      </c>
      <c r="Y6" s="9">
        <v>20</v>
      </c>
      <c r="Z6" s="9">
        <v>47.5</v>
      </c>
      <c r="AA6" s="9">
        <v>11136.25</v>
      </c>
      <c r="AB6" s="9">
        <v>485</v>
      </c>
      <c r="AC6" s="9">
        <v>6.5</v>
      </c>
      <c r="AD6" s="9">
        <v>100</v>
      </c>
      <c r="AE6" s="9">
        <v>37.5</v>
      </c>
      <c r="AF6" s="9">
        <v>39.5</v>
      </c>
      <c r="AG6" s="9">
        <v>26</v>
      </c>
      <c r="AH6" s="9">
        <v>2283.75</v>
      </c>
      <c r="AI6" s="9">
        <v>943.5</v>
      </c>
      <c r="AJ6" s="9">
        <v>774.75</v>
      </c>
      <c r="AK6" s="9">
        <v>-7.25</v>
      </c>
    </row>
    <row r="7" spans="1:37">
      <c r="A7" s="17" t="s">
        <v>53</v>
      </c>
      <c r="B7" s="17" t="s">
        <v>176</v>
      </c>
      <c r="C7" s="19">
        <v>2</v>
      </c>
      <c r="D7" s="20">
        <v>0</v>
      </c>
      <c r="E7" s="21">
        <v>3557735.11</v>
      </c>
      <c r="F7" s="9">
        <v>56</v>
      </c>
      <c r="G7" s="9">
        <v>907.75</v>
      </c>
      <c r="H7" s="9">
        <v>7</v>
      </c>
      <c r="I7" s="9">
        <v>33</v>
      </c>
      <c r="J7" s="9">
        <v>105.5</v>
      </c>
      <c r="K7" s="9">
        <v>42.5</v>
      </c>
      <c r="L7" s="9">
        <v>105.75</v>
      </c>
      <c r="M7" s="9">
        <v>18.25</v>
      </c>
      <c r="N7" s="9">
        <v>2.75</v>
      </c>
      <c r="O7" s="9">
        <v>13.5</v>
      </c>
      <c r="P7" s="9">
        <v>130.5</v>
      </c>
      <c r="Q7" s="9">
        <v>26</v>
      </c>
      <c r="R7" s="9">
        <v>253</v>
      </c>
      <c r="S7" s="9">
        <v>28</v>
      </c>
      <c r="T7" s="9">
        <v>71.5</v>
      </c>
      <c r="U7" s="9">
        <v>-319.25</v>
      </c>
      <c r="V7" s="9">
        <v>12.75</v>
      </c>
      <c r="W7" s="9">
        <v>13.25</v>
      </c>
      <c r="X7" s="9">
        <v>42.5</v>
      </c>
      <c r="Y7" s="9">
        <v>12.75</v>
      </c>
      <c r="Z7" s="9">
        <v>39.5</v>
      </c>
      <c r="AA7" s="9">
        <v>14959</v>
      </c>
      <c r="AB7" s="9">
        <v>418.25</v>
      </c>
      <c r="AC7" s="9">
        <v>16.5</v>
      </c>
      <c r="AD7" s="9">
        <v>72.5</v>
      </c>
      <c r="AE7" s="9">
        <v>63.75</v>
      </c>
      <c r="AF7" s="9">
        <v>29.25</v>
      </c>
      <c r="AG7" s="9">
        <v>18.5</v>
      </c>
      <c r="AH7" s="9">
        <v>3229</v>
      </c>
      <c r="AI7" s="9">
        <v>662.25</v>
      </c>
      <c r="AJ7" s="9">
        <v>1008.25</v>
      </c>
      <c r="AK7" s="9">
        <v>7.5</v>
      </c>
    </row>
    <row r="8" spans="1:37">
      <c r="A8" s="18" t="s">
        <v>54</v>
      </c>
      <c r="B8" s="18" t="s">
        <v>177</v>
      </c>
      <c r="C8" s="19">
        <v>3</v>
      </c>
      <c r="D8" s="20">
        <v>5.9171597633136943E-3</v>
      </c>
      <c r="E8" s="21">
        <v>11.74</v>
      </c>
      <c r="F8" s="9">
        <v>-0.75</v>
      </c>
      <c r="G8" s="9">
        <v>697.25</v>
      </c>
      <c r="H8" s="9">
        <v>3</v>
      </c>
      <c r="I8" s="9">
        <v>36.5</v>
      </c>
      <c r="J8" s="9">
        <v>116.5</v>
      </c>
      <c r="K8" s="9">
        <v>33.25</v>
      </c>
      <c r="L8" s="9">
        <v>155.25</v>
      </c>
      <c r="M8" s="9">
        <v>20</v>
      </c>
      <c r="N8" s="9">
        <v>18.25</v>
      </c>
      <c r="O8" s="9">
        <v>10.75</v>
      </c>
      <c r="P8" s="9">
        <v>61.5</v>
      </c>
      <c r="Q8" s="9">
        <v>22.5</v>
      </c>
      <c r="R8" s="9">
        <v>232.5</v>
      </c>
      <c r="S8" s="9">
        <v>21.75</v>
      </c>
      <c r="T8" s="9">
        <v>110.5</v>
      </c>
      <c r="U8" s="9">
        <v>-319</v>
      </c>
      <c r="V8" s="9">
        <v>10.25</v>
      </c>
      <c r="W8" s="9">
        <v>3.5</v>
      </c>
      <c r="X8" s="9">
        <v>25.25</v>
      </c>
      <c r="Y8" s="9">
        <v>25.75</v>
      </c>
      <c r="Z8" s="9">
        <v>48.25</v>
      </c>
      <c r="AA8" s="9">
        <v>548.75</v>
      </c>
      <c r="AB8" s="9">
        <v>197.25</v>
      </c>
      <c r="AC8" s="9">
        <v>15.5</v>
      </c>
      <c r="AD8" s="9">
        <v>45.75</v>
      </c>
      <c r="AE8" s="9">
        <v>12</v>
      </c>
      <c r="AF8" s="9">
        <v>24</v>
      </c>
      <c r="AG8" s="9">
        <v>23.75</v>
      </c>
      <c r="AH8" s="9">
        <v>1029</v>
      </c>
      <c r="AI8" s="9">
        <v>171</v>
      </c>
      <c r="AJ8" s="9">
        <v>916</v>
      </c>
      <c r="AK8" s="9">
        <v>14</v>
      </c>
    </row>
    <row r="9" spans="1:37">
      <c r="A9" s="18" t="s">
        <v>55</v>
      </c>
      <c r="B9" s="18" t="s">
        <v>177</v>
      </c>
      <c r="C9" s="19">
        <v>3</v>
      </c>
      <c r="D9" s="20">
        <v>5.5865921787710297E-3</v>
      </c>
      <c r="E9" s="21">
        <v>137.33000000000001</v>
      </c>
      <c r="F9" s="9">
        <v>2.25</v>
      </c>
      <c r="G9" s="9">
        <v>785</v>
      </c>
      <c r="H9" s="9">
        <v>3</v>
      </c>
      <c r="I9" s="9">
        <v>19.5</v>
      </c>
      <c r="J9" s="9">
        <v>65.5</v>
      </c>
      <c r="K9" s="9">
        <v>33</v>
      </c>
      <c r="L9" s="9">
        <v>108.5</v>
      </c>
      <c r="M9" s="9">
        <v>11.75</v>
      </c>
      <c r="N9" s="9">
        <v>1</v>
      </c>
      <c r="O9" s="9">
        <v>13.5</v>
      </c>
      <c r="P9" s="9">
        <v>47.5</v>
      </c>
      <c r="Q9" s="9">
        <v>11.25</v>
      </c>
      <c r="R9" s="9">
        <v>349.5</v>
      </c>
      <c r="S9" s="9">
        <v>20.75</v>
      </c>
      <c r="T9" s="9">
        <v>68.5</v>
      </c>
      <c r="U9" s="9">
        <v>-318.5</v>
      </c>
      <c r="V9" s="9">
        <v>6.5</v>
      </c>
      <c r="W9" s="9">
        <v>-10.75</v>
      </c>
      <c r="X9" s="9">
        <v>7.5</v>
      </c>
      <c r="Y9" s="9">
        <v>11.25</v>
      </c>
      <c r="Z9" s="9">
        <v>28</v>
      </c>
      <c r="AA9" s="9">
        <v>386</v>
      </c>
      <c r="AB9" s="9">
        <v>197.5</v>
      </c>
      <c r="AC9" s="9">
        <v>6.25</v>
      </c>
      <c r="AD9" s="9">
        <v>28.75</v>
      </c>
      <c r="AE9" s="9">
        <v>-0.75</v>
      </c>
      <c r="AF9" s="9">
        <v>16.75</v>
      </c>
      <c r="AG9" s="9">
        <v>12.5</v>
      </c>
      <c r="AH9" s="9">
        <v>526.75</v>
      </c>
      <c r="AI9" s="9">
        <v>114.25</v>
      </c>
      <c r="AJ9" s="9">
        <v>851.75</v>
      </c>
      <c r="AK9" s="9">
        <v>-7.25</v>
      </c>
    </row>
    <row r="10" spans="1:37">
      <c r="A10" s="18" t="s">
        <v>56</v>
      </c>
      <c r="B10" s="18" t="s">
        <v>177</v>
      </c>
      <c r="C10" s="19">
        <v>3</v>
      </c>
      <c r="D10" s="20">
        <v>3.3333333333333409E-2</v>
      </c>
      <c r="E10" s="21">
        <v>108.65</v>
      </c>
      <c r="F10" s="9">
        <v>12.75</v>
      </c>
      <c r="G10" s="9">
        <v>702.5</v>
      </c>
      <c r="H10" s="9">
        <v>8.75</v>
      </c>
      <c r="I10" s="9">
        <v>74</v>
      </c>
      <c r="J10" s="9">
        <v>135</v>
      </c>
      <c r="K10" s="9">
        <v>28.75</v>
      </c>
      <c r="L10" s="9">
        <v>138.25</v>
      </c>
      <c r="M10" s="9">
        <v>18.25</v>
      </c>
      <c r="N10" s="9">
        <v>6.75</v>
      </c>
      <c r="O10" s="9">
        <v>2.75</v>
      </c>
      <c r="P10" s="9">
        <v>92.25</v>
      </c>
      <c r="Q10" s="9">
        <v>25.25</v>
      </c>
      <c r="R10" s="9">
        <v>241.25</v>
      </c>
      <c r="S10" s="9">
        <v>42.75</v>
      </c>
      <c r="T10" s="9">
        <v>103</v>
      </c>
      <c r="U10" s="9">
        <v>-311.5</v>
      </c>
      <c r="V10" s="9">
        <v>9.25</v>
      </c>
      <c r="W10" s="9">
        <v>-6.5</v>
      </c>
      <c r="X10" s="9">
        <v>8.25</v>
      </c>
      <c r="Y10" s="9">
        <v>24</v>
      </c>
      <c r="Z10" s="9">
        <v>69.75</v>
      </c>
      <c r="AA10" s="9">
        <v>367</v>
      </c>
      <c r="AB10" s="9">
        <v>264.5</v>
      </c>
      <c r="AC10" s="9">
        <v>13</v>
      </c>
      <c r="AD10" s="9">
        <v>43</v>
      </c>
      <c r="AE10" s="9">
        <v>-0.75</v>
      </c>
      <c r="AF10" s="9">
        <v>15.75</v>
      </c>
      <c r="AG10" s="9">
        <v>17.25</v>
      </c>
      <c r="AH10" s="9">
        <v>1359.5</v>
      </c>
      <c r="AI10" s="9">
        <v>166.5</v>
      </c>
      <c r="AJ10" s="9">
        <v>1257.75</v>
      </c>
      <c r="AK10" s="9">
        <v>-3.75</v>
      </c>
    </row>
    <row r="11" spans="1:37">
      <c r="A11" s="11" t="s">
        <v>57</v>
      </c>
      <c r="B11" s="11" t="s">
        <v>2</v>
      </c>
      <c r="C11" s="19">
        <v>3</v>
      </c>
      <c r="D11" s="20">
        <v>-4.0935672514620054E-2</v>
      </c>
      <c r="E11" s="21">
        <v>20663017.030000001</v>
      </c>
      <c r="F11" s="9">
        <v>410.75</v>
      </c>
      <c r="G11" s="9">
        <v>1259.25</v>
      </c>
      <c r="H11" s="9">
        <v>15.5</v>
      </c>
      <c r="I11" s="9">
        <v>246.25</v>
      </c>
      <c r="J11" s="9">
        <v>141.5</v>
      </c>
      <c r="K11" s="9">
        <v>50</v>
      </c>
      <c r="L11" s="9">
        <v>123.25</v>
      </c>
      <c r="M11" s="9">
        <v>37</v>
      </c>
      <c r="N11" s="9">
        <v>52.25</v>
      </c>
      <c r="O11" s="9">
        <v>22</v>
      </c>
      <c r="P11" s="9">
        <v>779.25</v>
      </c>
      <c r="Q11" s="9">
        <v>15.25</v>
      </c>
      <c r="R11" s="9">
        <v>382.5</v>
      </c>
      <c r="S11" s="9">
        <v>33.75</v>
      </c>
      <c r="T11" s="9">
        <v>100.5</v>
      </c>
      <c r="U11" s="9">
        <v>-313.5</v>
      </c>
      <c r="V11" s="9">
        <v>49</v>
      </c>
      <c r="W11" s="9">
        <v>42</v>
      </c>
      <c r="X11" s="9">
        <v>13.25</v>
      </c>
      <c r="Y11" s="9">
        <v>23.5</v>
      </c>
      <c r="Z11" s="9">
        <v>61.25</v>
      </c>
      <c r="AA11" s="9">
        <v>31475</v>
      </c>
      <c r="AB11" s="9">
        <v>4462.5</v>
      </c>
      <c r="AC11" s="9">
        <v>223.5</v>
      </c>
      <c r="AD11" s="9">
        <v>183.5</v>
      </c>
      <c r="AE11" s="9">
        <v>1353.5</v>
      </c>
      <c r="AF11" s="9">
        <v>53.75</v>
      </c>
      <c r="AG11" s="9">
        <v>64</v>
      </c>
      <c r="AH11" s="9">
        <v>11954.75</v>
      </c>
      <c r="AI11" s="9">
        <v>1725.25</v>
      </c>
      <c r="AJ11" s="9">
        <v>1254.25</v>
      </c>
      <c r="AK11" s="9">
        <v>51.25</v>
      </c>
    </row>
    <row r="12" spans="1:37">
      <c r="A12" s="11" t="s">
        <v>58</v>
      </c>
      <c r="B12" s="11" t="s">
        <v>2</v>
      </c>
      <c r="C12" s="19">
        <v>3</v>
      </c>
      <c r="D12" s="20">
        <v>-2.2727272727272846E-2</v>
      </c>
      <c r="E12" s="21">
        <v>10545244.890000001</v>
      </c>
      <c r="F12" s="9">
        <v>638.75</v>
      </c>
      <c r="G12" s="9">
        <v>1279.25</v>
      </c>
      <c r="H12" s="9">
        <v>4.5</v>
      </c>
      <c r="I12" s="9">
        <v>2893.25</v>
      </c>
      <c r="J12" s="9">
        <v>147.75</v>
      </c>
      <c r="K12" s="9">
        <v>73.5</v>
      </c>
      <c r="L12" s="9">
        <v>108.5</v>
      </c>
      <c r="M12" s="9">
        <v>17</v>
      </c>
      <c r="N12" s="9">
        <v>12</v>
      </c>
      <c r="O12" s="9">
        <v>22.25</v>
      </c>
      <c r="P12" s="9">
        <v>485.25</v>
      </c>
      <c r="Q12" s="9">
        <v>21.5</v>
      </c>
      <c r="R12" s="9">
        <v>164.75</v>
      </c>
      <c r="S12" s="9">
        <v>36.5</v>
      </c>
      <c r="T12" s="9">
        <v>81.5</v>
      </c>
      <c r="U12" s="9">
        <v>-315.5</v>
      </c>
      <c r="V12" s="9">
        <v>48.75</v>
      </c>
      <c r="W12" s="9">
        <v>56.5</v>
      </c>
      <c r="X12" s="9">
        <v>31.5</v>
      </c>
      <c r="Y12" s="9">
        <v>34.75</v>
      </c>
      <c r="Z12" s="9">
        <v>63.75</v>
      </c>
      <c r="AA12" s="9">
        <v>33480</v>
      </c>
      <c r="AB12" s="9">
        <v>4070.5</v>
      </c>
      <c r="AC12" s="9">
        <v>744</v>
      </c>
      <c r="AD12" s="9">
        <v>261.75</v>
      </c>
      <c r="AE12" s="9">
        <v>4442</v>
      </c>
      <c r="AF12" s="9">
        <v>81.5</v>
      </c>
      <c r="AG12" s="9">
        <v>75.25</v>
      </c>
      <c r="AH12" s="9">
        <v>19146.25</v>
      </c>
      <c r="AI12" s="9">
        <v>3074</v>
      </c>
      <c r="AJ12" s="9">
        <v>859.25</v>
      </c>
      <c r="AK12" s="9">
        <v>98.75</v>
      </c>
    </row>
    <row r="13" spans="1:37">
      <c r="A13" s="11" t="s">
        <v>59</v>
      </c>
      <c r="B13" s="11" t="s">
        <v>2</v>
      </c>
      <c r="C13" s="19">
        <v>3</v>
      </c>
      <c r="D13" s="20">
        <v>-5.8823529411765538E-3</v>
      </c>
      <c r="E13" s="21">
        <v>2984097.06</v>
      </c>
      <c r="F13" s="9">
        <v>387.75</v>
      </c>
      <c r="G13" s="9">
        <v>911</v>
      </c>
      <c r="H13" s="9">
        <v>13.5</v>
      </c>
      <c r="I13" s="9">
        <v>168</v>
      </c>
      <c r="J13" s="9">
        <v>225.5</v>
      </c>
      <c r="K13" s="9">
        <v>52.25</v>
      </c>
      <c r="L13" s="9">
        <v>157.25</v>
      </c>
      <c r="M13" s="9">
        <v>29.5</v>
      </c>
      <c r="N13" s="9">
        <v>15</v>
      </c>
      <c r="O13" s="9">
        <v>10</v>
      </c>
      <c r="P13" s="9">
        <v>812.25</v>
      </c>
      <c r="Q13" s="9">
        <v>15.75</v>
      </c>
      <c r="R13" s="9">
        <v>382.5</v>
      </c>
      <c r="S13" s="9">
        <v>40.75</v>
      </c>
      <c r="T13" s="9">
        <v>84.5</v>
      </c>
      <c r="U13" s="9">
        <v>-307.5</v>
      </c>
      <c r="V13" s="9">
        <v>23.75</v>
      </c>
      <c r="W13" s="9">
        <v>23.5</v>
      </c>
      <c r="X13" s="9">
        <v>30</v>
      </c>
      <c r="Y13" s="9">
        <v>29.5</v>
      </c>
      <c r="Z13" s="9">
        <v>79.75</v>
      </c>
      <c r="AA13" s="9">
        <v>29037.25</v>
      </c>
      <c r="AB13" s="9">
        <v>5626.25</v>
      </c>
      <c r="AC13" s="9">
        <v>171.5</v>
      </c>
      <c r="AD13" s="9">
        <v>155.5</v>
      </c>
      <c r="AE13" s="9">
        <v>1285</v>
      </c>
      <c r="AF13" s="9">
        <v>56.25</v>
      </c>
      <c r="AG13" s="9">
        <v>86.5</v>
      </c>
      <c r="AH13" s="9">
        <v>8942.25</v>
      </c>
      <c r="AI13" s="9">
        <v>1014.25</v>
      </c>
      <c r="AJ13" s="9">
        <v>1161.75</v>
      </c>
      <c r="AK13" s="9">
        <v>38.75</v>
      </c>
    </row>
    <row r="14" spans="1:37">
      <c r="A14" s="12" t="s">
        <v>60</v>
      </c>
      <c r="B14" s="12" t="s">
        <v>3</v>
      </c>
      <c r="C14" s="19">
        <v>3</v>
      </c>
      <c r="D14" s="20">
        <v>-2.6041666666666671E-2</v>
      </c>
      <c r="E14" s="21">
        <v>3142920.53</v>
      </c>
      <c r="F14" s="9">
        <v>538.25</v>
      </c>
      <c r="G14" s="9">
        <v>1517.75</v>
      </c>
      <c r="H14" s="9">
        <v>14.75</v>
      </c>
      <c r="I14" s="9">
        <v>473.25</v>
      </c>
      <c r="J14" s="9">
        <v>236.75</v>
      </c>
      <c r="K14" s="9">
        <v>81.75</v>
      </c>
      <c r="L14" s="9">
        <v>115.25</v>
      </c>
      <c r="M14" s="9">
        <v>32.5</v>
      </c>
      <c r="N14" s="9">
        <v>13.75</v>
      </c>
      <c r="O14" s="9">
        <v>29</v>
      </c>
      <c r="P14" s="9">
        <v>1087.5</v>
      </c>
      <c r="Q14" s="9">
        <v>40</v>
      </c>
      <c r="R14" s="9">
        <v>210</v>
      </c>
      <c r="S14" s="9">
        <v>38</v>
      </c>
      <c r="T14" s="9">
        <v>110.5</v>
      </c>
      <c r="U14" s="9">
        <v>-298.5</v>
      </c>
      <c r="V14" s="9">
        <v>58</v>
      </c>
      <c r="W14" s="9">
        <v>51</v>
      </c>
      <c r="X14" s="9">
        <v>31.5</v>
      </c>
      <c r="Y14" s="9">
        <v>29.5</v>
      </c>
      <c r="Z14" s="9">
        <v>61.25</v>
      </c>
      <c r="AA14" s="9">
        <v>33543.75</v>
      </c>
      <c r="AB14" s="9">
        <v>7227</v>
      </c>
      <c r="AC14" s="9">
        <v>554.5</v>
      </c>
      <c r="AD14" s="9">
        <v>354.5</v>
      </c>
      <c r="AE14" s="9">
        <v>3540.5</v>
      </c>
      <c r="AF14" s="9">
        <v>87.75</v>
      </c>
      <c r="AG14" s="9">
        <v>107.25</v>
      </c>
      <c r="AH14" s="9">
        <v>23882.25</v>
      </c>
      <c r="AI14" s="9">
        <v>2670.25</v>
      </c>
      <c r="AJ14" s="9">
        <v>1645.75</v>
      </c>
      <c r="AK14" s="9">
        <v>73.75</v>
      </c>
    </row>
    <row r="15" spans="1:37">
      <c r="A15" s="12" t="s">
        <v>61</v>
      </c>
      <c r="B15" s="12" t="s">
        <v>3</v>
      </c>
      <c r="C15" s="19">
        <v>3</v>
      </c>
      <c r="D15" s="20">
        <v>2.2471910112359474E-2</v>
      </c>
      <c r="E15" s="21">
        <v>2820727.89</v>
      </c>
      <c r="F15" s="9">
        <v>806.75</v>
      </c>
      <c r="G15" s="9">
        <v>2009</v>
      </c>
      <c r="H15" s="9">
        <v>14</v>
      </c>
      <c r="I15" s="9">
        <v>332.5</v>
      </c>
      <c r="J15" s="9">
        <v>180.25</v>
      </c>
      <c r="K15" s="9">
        <v>61.5</v>
      </c>
      <c r="L15" s="9">
        <v>128.5</v>
      </c>
      <c r="M15" s="9">
        <v>25</v>
      </c>
      <c r="N15" s="9">
        <v>14.75</v>
      </c>
      <c r="O15" s="9">
        <v>15.5</v>
      </c>
      <c r="P15" s="9">
        <v>1094.75</v>
      </c>
      <c r="Q15" s="9">
        <v>27.25</v>
      </c>
      <c r="R15" s="9">
        <v>447</v>
      </c>
      <c r="S15" s="9">
        <v>26.25</v>
      </c>
      <c r="T15" s="9">
        <v>103.5</v>
      </c>
      <c r="U15" s="9">
        <v>-296.5</v>
      </c>
      <c r="V15" s="9">
        <v>38.75</v>
      </c>
      <c r="W15" s="9">
        <v>74.5</v>
      </c>
      <c r="X15" s="9">
        <v>32.25</v>
      </c>
      <c r="Y15" s="9">
        <v>25.75</v>
      </c>
      <c r="Z15" s="9">
        <v>68.5</v>
      </c>
      <c r="AA15" s="9">
        <v>32915.75</v>
      </c>
      <c r="AB15" s="9">
        <v>7033.75</v>
      </c>
      <c r="AC15" s="9">
        <v>289.75</v>
      </c>
      <c r="AD15" s="9">
        <v>232.75</v>
      </c>
      <c r="AE15" s="9">
        <v>1998.5</v>
      </c>
      <c r="AF15" s="9">
        <v>62.75</v>
      </c>
      <c r="AG15" s="9">
        <v>105.25</v>
      </c>
      <c r="AH15" s="9">
        <v>18373.75</v>
      </c>
      <c r="AI15" s="9">
        <v>2743</v>
      </c>
      <c r="AJ15" s="9">
        <v>1749.25</v>
      </c>
      <c r="AK15" s="9">
        <v>49.75</v>
      </c>
    </row>
    <row r="16" spans="1:37">
      <c r="A16" s="12" t="s">
        <v>62</v>
      </c>
      <c r="B16" s="12" t="s">
        <v>3</v>
      </c>
      <c r="C16" s="19">
        <v>3</v>
      </c>
      <c r="D16" s="20">
        <v>5.8139534883721762E-3</v>
      </c>
      <c r="E16" s="21">
        <v>1394071.59</v>
      </c>
      <c r="F16" s="9">
        <v>379</v>
      </c>
      <c r="G16" s="9">
        <v>1016.25</v>
      </c>
      <c r="H16" s="9">
        <v>0</v>
      </c>
      <c r="I16" s="9">
        <v>300.75</v>
      </c>
      <c r="J16" s="9">
        <v>96.25</v>
      </c>
      <c r="K16" s="9">
        <v>44</v>
      </c>
      <c r="L16" s="9">
        <v>98.75</v>
      </c>
      <c r="M16" s="9">
        <v>8</v>
      </c>
      <c r="N16" s="9">
        <v>-1</v>
      </c>
      <c r="O16" s="9">
        <v>6.5</v>
      </c>
      <c r="P16" s="9">
        <v>699.75</v>
      </c>
      <c r="Q16" s="9">
        <v>6.75</v>
      </c>
      <c r="R16" s="9">
        <v>305</v>
      </c>
      <c r="S16" s="9">
        <v>24.25</v>
      </c>
      <c r="T16" s="9">
        <v>67</v>
      </c>
      <c r="U16" s="9">
        <v>-98.25</v>
      </c>
      <c r="V16" s="9">
        <v>25.5</v>
      </c>
      <c r="W16" s="9">
        <v>19</v>
      </c>
      <c r="X16" s="9">
        <v>34.75</v>
      </c>
      <c r="Y16" s="9">
        <v>14.5</v>
      </c>
      <c r="Z16" s="9">
        <v>48.5</v>
      </c>
      <c r="AA16" s="9">
        <v>26593.5</v>
      </c>
      <c r="AB16" s="9">
        <v>6351.5</v>
      </c>
      <c r="AC16" s="9">
        <v>358.25</v>
      </c>
      <c r="AD16" s="9">
        <v>150.75</v>
      </c>
      <c r="AE16" s="9">
        <v>2194.75</v>
      </c>
      <c r="AF16" s="9">
        <v>41.75</v>
      </c>
      <c r="AG16" s="9">
        <v>104.5</v>
      </c>
      <c r="AH16" s="9">
        <v>11787.75</v>
      </c>
      <c r="AI16" s="9">
        <v>1569</v>
      </c>
      <c r="AJ16" s="9">
        <v>1118.75</v>
      </c>
      <c r="AK16" s="9">
        <v>39</v>
      </c>
    </row>
    <row r="17" spans="1:37">
      <c r="A17" s="13" t="s">
        <v>63</v>
      </c>
      <c r="B17" s="13" t="s">
        <v>4</v>
      </c>
      <c r="C17" s="19">
        <v>3</v>
      </c>
      <c r="D17" s="20">
        <v>-6.3694267515923345E-3</v>
      </c>
      <c r="E17" s="21">
        <v>7914180.8399999999</v>
      </c>
      <c r="F17" s="9">
        <v>583.75</v>
      </c>
      <c r="G17" s="9">
        <v>789</v>
      </c>
      <c r="H17" s="9">
        <v>-1.75</v>
      </c>
      <c r="I17" s="9">
        <v>567.5</v>
      </c>
      <c r="J17" s="9">
        <v>136.25</v>
      </c>
      <c r="K17" s="9">
        <v>42.25</v>
      </c>
      <c r="L17" s="9">
        <v>88.5</v>
      </c>
      <c r="M17" s="9">
        <v>9</v>
      </c>
      <c r="N17" s="9">
        <v>2</v>
      </c>
      <c r="O17" s="9">
        <v>19.5</v>
      </c>
      <c r="P17" s="9">
        <v>428.25</v>
      </c>
      <c r="Q17" s="9">
        <v>1.75</v>
      </c>
      <c r="R17" s="9">
        <v>228</v>
      </c>
      <c r="S17" s="9">
        <v>23.25</v>
      </c>
      <c r="T17" s="9">
        <v>54.25</v>
      </c>
      <c r="U17" s="9">
        <v>-93.25</v>
      </c>
      <c r="V17" s="9">
        <v>7</v>
      </c>
      <c r="W17" s="9">
        <v>23.25</v>
      </c>
      <c r="X17" s="9">
        <v>49.5</v>
      </c>
      <c r="Y17" s="9">
        <v>10.5</v>
      </c>
      <c r="Z17" s="9">
        <v>33.5</v>
      </c>
      <c r="AA17" s="9">
        <v>26881.5</v>
      </c>
      <c r="AB17" s="9">
        <v>2138.75</v>
      </c>
      <c r="AC17" s="9">
        <v>397.25</v>
      </c>
      <c r="AD17" s="9">
        <v>383</v>
      </c>
      <c r="AE17" s="9">
        <v>6075.25</v>
      </c>
      <c r="AF17" s="9">
        <v>51</v>
      </c>
      <c r="AG17" s="9">
        <v>76.25</v>
      </c>
      <c r="AH17" s="9">
        <v>16533.25</v>
      </c>
      <c r="AI17" s="9">
        <v>1823.25</v>
      </c>
      <c r="AJ17" s="9">
        <v>412.25</v>
      </c>
      <c r="AK17" s="9">
        <v>147.75</v>
      </c>
    </row>
    <row r="18" spans="1:37">
      <c r="A18" s="13" t="s">
        <v>64</v>
      </c>
      <c r="B18" s="13" t="s">
        <v>4</v>
      </c>
      <c r="C18" s="19">
        <v>3</v>
      </c>
      <c r="D18" s="20">
        <v>-4.102564102564106E-2</v>
      </c>
      <c r="E18" s="21">
        <v>607690.1</v>
      </c>
      <c r="F18" s="9">
        <v>860</v>
      </c>
      <c r="G18" s="9">
        <v>1099.75</v>
      </c>
      <c r="H18" s="9">
        <v>0.5</v>
      </c>
      <c r="I18" s="9">
        <v>706.25</v>
      </c>
      <c r="J18" s="9">
        <v>169.75</v>
      </c>
      <c r="K18" s="9">
        <v>68.75</v>
      </c>
      <c r="L18" s="9">
        <v>102.25</v>
      </c>
      <c r="M18" s="9">
        <v>12.25</v>
      </c>
      <c r="N18" s="9">
        <v>1.75</v>
      </c>
      <c r="O18" s="9">
        <v>25</v>
      </c>
      <c r="P18" s="9">
        <v>510.25</v>
      </c>
      <c r="Q18" s="9">
        <v>11.5</v>
      </c>
      <c r="R18" s="9">
        <v>78.75</v>
      </c>
      <c r="S18" s="9">
        <v>38.5</v>
      </c>
      <c r="T18" s="9">
        <v>80.25</v>
      </c>
      <c r="U18" s="9">
        <v>-85.5</v>
      </c>
      <c r="V18" s="9">
        <v>29.75</v>
      </c>
      <c r="W18" s="9">
        <v>34.5</v>
      </c>
      <c r="X18" s="9">
        <v>46.5</v>
      </c>
      <c r="Y18" s="9">
        <v>16.5</v>
      </c>
      <c r="Z18" s="9">
        <v>56.75</v>
      </c>
      <c r="AA18" s="9">
        <v>28656.25</v>
      </c>
      <c r="AB18" s="9">
        <v>2968</v>
      </c>
      <c r="AC18" s="9">
        <v>339</v>
      </c>
      <c r="AD18" s="9">
        <v>338.75</v>
      </c>
      <c r="AE18" s="9">
        <v>4838.75</v>
      </c>
      <c r="AF18" s="9">
        <v>44.75</v>
      </c>
      <c r="AG18" s="9">
        <v>90.25</v>
      </c>
      <c r="AH18" s="9">
        <v>19270.5</v>
      </c>
      <c r="AI18" s="9">
        <v>1969.25</v>
      </c>
      <c r="AJ18" s="9">
        <v>792.25</v>
      </c>
      <c r="AK18" s="9">
        <v>123.75</v>
      </c>
    </row>
    <row r="19" spans="1:37">
      <c r="A19" s="13" t="s">
        <v>65</v>
      </c>
      <c r="B19" s="13" t="s">
        <v>4</v>
      </c>
      <c r="C19" s="19">
        <v>3</v>
      </c>
      <c r="D19" s="20">
        <v>-6.2499999999999778E-3</v>
      </c>
      <c r="E19" s="21">
        <v>1226769.44</v>
      </c>
      <c r="F19" s="9">
        <v>398.5</v>
      </c>
      <c r="G19" s="9">
        <v>367.25</v>
      </c>
      <c r="H19" s="9">
        <v>-0.5</v>
      </c>
      <c r="I19" s="9">
        <v>196</v>
      </c>
      <c r="J19" s="9">
        <v>130.5</v>
      </c>
      <c r="K19" s="9">
        <v>44</v>
      </c>
      <c r="L19" s="9">
        <v>119.75</v>
      </c>
      <c r="M19" s="9">
        <v>13</v>
      </c>
      <c r="N19" s="9">
        <v>-2.25</v>
      </c>
      <c r="O19" s="9">
        <v>18.5</v>
      </c>
      <c r="P19" s="9">
        <v>506.25</v>
      </c>
      <c r="Q19" s="9">
        <v>8.75</v>
      </c>
      <c r="R19" s="9">
        <v>283.25</v>
      </c>
      <c r="S19" s="9">
        <v>31.5</v>
      </c>
      <c r="T19" s="9">
        <v>78.5</v>
      </c>
      <c r="U19" s="9">
        <v>-107.25</v>
      </c>
      <c r="V19" s="9">
        <v>22</v>
      </c>
      <c r="W19" s="9">
        <v>22.5</v>
      </c>
      <c r="X19" s="9">
        <v>40</v>
      </c>
      <c r="Y19" s="9">
        <v>14.5</v>
      </c>
      <c r="Z19" s="9">
        <v>44</v>
      </c>
      <c r="AA19" s="9">
        <v>25101</v>
      </c>
      <c r="AB19" s="9">
        <v>1644</v>
      </c>
      <c r="AC19" s="9">
        <v>179.75</v>
      </c>
      <c r="AD19" s="9">
        <v>252.75</v>
      </c>
      <c r="AE19" s="9">
        <v>3159.25</v>
      </c>
      <c r="AF19" s="9">
        <v>28.5</v>
      </c>
      <c r="AG19" s="9">
        <v>84.75</v>
      </c>
      <c r="AH19" s="9">
        <v>9357</v>
      </c>
      <c r="AI19" s="9">
        <v>1017.25</v>
      </c>
      <c r="AJ19" s="9">
        <v>538.25</v>
      </c>
      <c r="AK19" s="9">
        <v>97.75</v>
      </c>
    </row>
    <row r="20" spans="1:37">
      <c r="A20" s="14" t="s">
        <v>66</v>
      </c>
      <c r="B20" s="14" t="s">
        <v>5</v>
      </c>
      <c r="C20" s="19">
        <v>3</v>
      </c>
      <c r="D20" s="20">
        <v>1.1560693641618457E-2</v>
      </c>
      <c r="E20" s="21">
        <v>651560.61</v>
      </c>
      <c r="F20" s="9">
        <v>3077.25</v>
      </c>
      <c r="G20" s="9">
        <v>1259.25</v>
      </c>
      <c r="H20" s="9">
        <v>-1.75</v>
      </c>
      <c r="I20" s="9">
        <v>51.75</v>
      </c>
      <c r="J20" s="9">
        <v>127.25</v>
      </c>
      <c r="K20" s="9">
        <v>40.5</v>
      </c>
      <c r="L20" s="9">
        <v>119</v>
      </c>
      <c r="M20" s="9">
        <v>9.5</v>
      </c>
      <c r="N20" s="9">
        <v>3.25</v>
      </c>
      <c r="O20" s="9">
        <v>15.5</v>
      </c>
      <c r="P20" s="9">
        <v>653.75</v>
      </c>
      <c r="Q20" s="9">
        <v>8</v>
      </c>
      <c r="R20" s="9">
        <v>70</v>
      </c>
      <c r="S20" s="9">
        <v>26.75</v>
      </c>
      <c r="T20" s="9">
        <v>54.5</v>
      </c>
      <c r="U20" s="9">
        <v>-94.5</v>
      </c>
      <c r="V20" s="9">
        <v>27.5</v>
      </c>
      <c r="W20" s="9">
        <v>32.5</v>
      </c>
      <c r="X20" s="9">
        <v>31.25</v>
      </c>
      <c r="Y20" s="9">
        <v>8.5</v>
      </c>
      <c r="Z20" s="9">
        <v>40.75</v>
      </c>
      <c r="AA20" s="9">
        <v>23233.75</v>
      </c>
      <c r="AB20" s="9">
        <v>4515.5</v>
      </c>
      <c r="AC20" s="9">
        <v>598.25</v>
      </c>
      <c r="AD20" s="9">
        <v>171.5</v>
      </c>
      <c r="AE20" s="9">
        <v>2807.5</v>
      </c>
      <c r="AF20" s="9">
        <v>49.75</v>
      </c>
      <c r="AG20" s="9">
        <v>61.75</v>
      </c>
      <c r="AH20" s="9">
        <v>13362.25</v>
      </c>
      <c r="AI20" s="9">
        <v>901</v>
      </c>
      <c r="AJ20" s="9">
        <v>1155.75</v>
      </c>
      <c r="AK20" s="9">
        <v>69.5</v>
      </c>
    </row>
    <row r="21" spans="1:37">
      <c r="A21" s="14" t="s">
        <v>67</v>
      </c>
      <c r="B21" s="14" t="s">
        <v>5</v>
      </c>
      <c r="C21" s="19">
        <v>3</v>
      </c>
      <c r="D21" s="20">
        <v>-5.6818181818182626E-3</v>
      </c>
      <c r="E21" s="21">
        <v>809791.24</v>
      </c>
      <c r="F21" s="9">
        <v>8978</v>
      </c>
      <c r="G21" s="9">
        <v>1177.5</v>
      </c>
      <c r="H21" s="9">
        <v>3.5</v>
      </c>
      <c r="I21" s="9">
        <v>169.75</v>
      </c>
      <c r="J21" s="9">
        <v>229.5</v>
      </c>
      <c r="K21" s="9">
        <v>51.75</v>
      </c>
      <c r="L21" s="9">
        <v>103.75</v>
      </c>
      <c r="M21" s="9">
        <v>10</v>
      </c>
      <c r="N21" s="9">
        <v>3.25</v>
      </c>
      <c r="O21" s="9">
        <v>25.5</v>
      </c>
      <c r="P21" s="9">
        <v>1473.75</v>
      </c>
      <c r="Q21" s="9">
        <v>7.5</v>
      </c>
      <c r="R21" s="9">
        <v>68</v>
      </c>
      <c r="S21" s="9">
        <v>28.5</v>
      </c>
      <c r="T21" s="9">
        <v>59.25</v>
      </c>
      <c r="U21" s="9">
        <v>-96.5</v>
      </c>
      <c r="V21" s="9">
        <v>37.25</v>
      </c>
      <c r="W21" s="9">
        <v>52</v>
      </c>
      <c r="X21" s="9">
        <v>74.75</v>
      </c>
      <c r="Y21" s="9">
        <v>11.75</v>
      </c>
      <c r="Z21" s="9">
        <v>48.25</v>
      </c>
      <c r="AA21" s="9">
        <v>26466.5</v>
      </c>
      <c r="AB21" s="9">
        <v>9061</v>
      </c>
      <c r="AC21" s="9">
        <v>3387.75</v>
      </c>
      <c r="AD21" s="9">
        <v>528.25</v>
      </c>
      <c r="AE21" s="9">
        <v>6415.75</v>
      </c>
      <c r="AF21" s="9">
        <v>84</v>
      </c>
      <c r="AG21" s="9">
        <v>123.25</v>
      </c>
      <c r="AH21" s="9">
        <v>19328</v>
      </c>
      <c r="AI21" s="9">
        <v>2025</v>
      </c>
      <c r="AJ21" s="9">
        <v>861.25</v>
      </c>
      <c r="AK21" s="9">
        <v>202.5</v>
      </c>
    </row>
    <row r="22" spans="1:37">
      <c r="A22" s="14" t="s">
        <v>68</v>
      </c>
      <c r="B22" s="14" t="s">
        <v>5</v>
      </c>
      <c r="C22" s="19">
        <v>3</v>
      </c>
      <c r="D22" s="20">
        <v>-5.9523809523810371E-3</v>
      </c>
      <c r="E22" s="21">
        <v>2481047.6800000002</v>
      </c>
      <c r="F22" s="9">
        <v>6664</v>
      </c>
      <c r="G22" s="9">
        <v>1025.5</v>
      </c>
      <c r="H22" s="9">
        <v>3</v>
      </c>
      <c r="I22" s="9">
        <v>122.5</v>
      </c>
      <c r="J22" s="9">
        <v>160.75</v>
      </c>
      <c r="K22" s="9">
        <v>43.5</v>
      </c>
      <c r="L22" s="9">
        <v>117</v>
      </c>
      <c r="M22" s="9">
        <v>14.5</v>
      </c>
      <c r="N22" s="9">
        <v>6.5</v>
      </c>
      <c r="O22" s="9">
        <v>25</v>
      </c>
      <c r="P22" s="9">
        <v>1480.75</v>
      </c>
      <c r="Q22" s="9">
        <v>8.25</v>
      </c>
      <c r="R22" s="9">
        <v>258.5</v>
      </c>
      <c r="S22" s="9">
        <v>29.5</v>
      </c>
      <c r="T22" s="9">
        <v>70</v>
      </c>
      <c r="U22" s="9">
        <v>-93.5</v>
      </c>
      <c r="V22" s="9">
        <v>29.5</v>
      </c>
      <c r="W22" s="9">
        <v>48.75</v>
      </c>
      <c r="X22" s="9">
        <v>35.75</v>
      </c>
      <c r="Y22" s="9">
        <v>10</v>
      </c>
      <c r="Z22" s="9">
        <v>52.75</v>
      </c>
      <c r="AA22" s="9">
        <v>28057</v>
      </c>
      <c r="AB22" s="9">
        <v>7656</v>
      </c>
      <c r="AC22" s="9">
        <v>2492.75</v>
      </c>
      <c r="AD22" s="9">
        <v>295.75</v>
      </c>
      <c r="AE22" s="9">
        <v>6916.75</v>
      </c>
      <c r="AF22" s="9">
        <v>54.5</v>
      </c>
      <c r="AG22" s="9">
        <v>135.25</v>
      </c>
      <c r="AH22" s="9">
        <v>15583.25</v>
      </c>
      <c r="AI22" s="9">
        <v>1905.5</v>
      </c>
      <c r="AJ22" s="9">
        <v>831.75</v>
      </c>
      <c r="AK22" s="9">
        <v>239.5</v>
      </c>
    </row>
    <row r="23" spans="1:37">
      <c r="A23" s="15" t="s">
        <v>69</v>
      </c>
      <c r="B23" s="15" t="s">
        <v>6</v>
      </c>
      <c r="C23" s="19">
        <v>3</v>
      </c>
      <c r="D23" s="20">
        <v>-8.8397790055248671E-2</v>
      </c>
      <c r="E23" s="21">
        <v>2922192.74</v>
      </c>
      <c r="F23" s="9">
        <v>616.25</v>
      </c>
      <c r="G23" s="9">
        <v>993.25</v>
      </c>
      <c r="H23" s="9">
        <v>0</v>
      </c>
      <c r="I23" s="9">
        <v>344.5</v>
      </c>
      <c r="J23" s="9">
        <v>81.25</v>
      </c>
      <c r="K23" s="9">
        <v>33.75</v>
      </c>
      <c r="L23" s="9">
        <v>90.25</v>
      </c>
      <c r="M23" s="9">
        <v>8.75</v>
      </c>
      <c r="N23" s="9">
        <v>0.75</v>
      </c>
      <c r="O23" s="9">
        <v>7.25</v>
      </c>
      <c r="P23" s="9">
        <v>422.75</v>
      </c>
      <c r="Q23" s="9">
        <v>2.25</v>
      </c>
      <c r="R23" s="9">
        <v>239.25</v>
      </c>
      <c r="S23" s="9">
        <v>24.75</v>
      </c>
      <c r="T23" s="9">
        <v>56.25</v>
      </c>
      <c r="U23" s="9">
        <v>-108.25</v>
      </c>
      <c r="V23" s="9">
        <v>8.75</v>
      </c>
      <c r="W23" s="9">
        <v>39.75</v>
      </c>
      <c r="X23" s="9">
        <v>15</v>
      </c>
      <c r="Y23" s="9">
        <v>11</v>
      </c>
      <c r="Z23" s="9">
        <v>37.75</v>
      </c>
      <c r="AA23" s="9">
        <v>27543.75</v>
      </c>
      <c r="AB23" s="9">
        <v>2252</v>
      </c>
      <c r="AC23" s="9">
        <v>201</v>
      </c>
      <c r="AD23" s="9">
        <v>115.5</v>
      </c>
      <c r="AE23" s="9">
        <v>2075</v>
      </c>
      <c r="AF23" s="9">
        <v>48.25</v>
      </c>
      <c r="AG23" s="9">
        <v>34.25</v>
      </c>
      <c r="AH23" s="9">
        <v>16086.25</v>
      </c>
      <c r="AI23" s="9">
        <v>1990.5</v>
      </c>
      <c r="AJ23" s="9">
        <v>757</v>
      </c>
      <c r="AK23" s="9">
        <v>60</v>
      </c>
    </row>
    <row r="24" spans="1:37">
      <c r="A24" s="15" t="s">
        <v>70</v>
      </c>
      <c r="B24" s="15" t="s">
        <v>6</v>
      </c>
      <c r="C24" s="19">
        <v>3</v>
      </c>
      <c r="D24" s="20">
        <v>-0.12209302325581393</v>
      </c>
      <c r="E24" s="21">
        <v>1140470.77</v>
      </c>
      <c r="F24" s="9">
        <v>307.5</v>
      </c>
      <c r="G24" s="9">
        <v>782.5</v>
      </c>
      <c r="H24" s="9">
        <v>-0.75</v>
      </c>
      <c r="I24" s="9">
        <v>196</v>
      </c>
      <c r="J24" s="9">
        <v>99</v>
      </c>
      <c r="K24" s="9">
        <v>50.75</v>
      </c>
      <c r="L24" s="9">
        <v>92.25</v>
      </c>
      <c r="M24" s="9">
        <v>9.75</v>
      </c>
      <c r="N24" s="9">
        <v>6</v>
      </c>
      <c r="O24" s="9">
        <v>5.5</v>
      </c>
      <c r="P24" s="9">
        <v>585.5</v>
      </c>
      <c r="Q24" s="9">
        <v>12.5</v>
      </c>
      <c r="R24" s="9">
        <v>262.5</v>
      </c>
      <c r="S24" s="9">
        <v>25.5</v>
      </c>
      <c r="T24" s="9">
        <v>52.75</v>
      </c>
      <c r="U24" s="9">
        <v>-107</v>
      </c>
      <c r="V24" s="9">
        <v>14.5</v>
      </c>
      <c r="W24" s="9">
        <v>19.25</v>
      </c>
      <c r="X24" s="9">
        <v>11.75</v>
      </c>
      <c r="Y24" s="9">
        <v>10.5</v>
      </c>
      <c r="Z24" s="9">
        <v>36.25</v>
      </c>
      <c r="AA24" s="9">
        <v>25100.75</v>
      </c>
      <c r="AB24" s="9">
        <v>2906.75</v>
      </c>
      <c r="AC24" s="9">
        <v>136.5</v>
      </c>
      <c r="AD24" s="9">
        <v>104.25</v>
      </c>
      <c r="AE24" s="9">
        <v>1891.25</v>
      </c>
      <c r="AF24" s="9">
        <v>33.25</v>
      </c>
      <c r="AG24" s="9">
        <v>64.25</v>
      </c>
      <c r="AH24" s="9">
        <v>9587.5</v>
      </c>
      <c r="AI24" s="9">
        <v>1554.5</v>
      </c>
      <c r="AJ24" s="9">
        <v>1032.25</v>
      </c>
      <c r="AK24" s="9">
        <v>27.75</v>
      </c>
    </row>
    <row r="25" spans="1:37">
      <c r="A25" s="15" t="s">
        <v>71</v>
      </c>
      <c r="B25" s="15" t="s">
        <v>6</v>
      </c>
      <c r="C25" s="19">
        <v>3</v>
      </c>
      <c r="D25" s="20">
        <v>-1.7142857142857182E-2</v>
      </c>
      <c r="E25" s="21">
        <v>781667.01</v>
      </c>
      <c r="F25" s="9">
        <v>1130.75</v>
      </c>
      <c r="G25" s="9">
        <v>884</v>
      </c>
      <c r="H25" s="9">
        <v>-2.5</v>
      </c>
      <c r="I25" s="9">
        <v>1390.5</v>
      </c>
      <c r="J25" s="9">
        <v>139.25</v>
      </c>
      <c r="K25" s="9">
        <v>37.25</v>
      </c>
      <c r="L25" s="9">
        <v>89.25</v>
      </c>
      <c r="M25" s="9">
        <v>13.5</v>
      </c>
      <c r="N25" s="9">
        <v>7.5</v>
      </c>
      <c r="O25" s="9">
        <v>7.5</v>
      </c>
      <c r="P25" s="9">
        <v>880.25</v>
      </c>
      <c r="Q25" s="9">
        <v>4</v>
      </c>
      <c r="R25" s="9">
        <v>230.25</v>
      </c>
      <c r="S25" s="9">
        <v>31.5</v>
      </c>
      <c r="T25" s="9">
        <v>58.25</v>
      </c>
      <c r="U25" s="9">
        <v>-101</v>
      </c>
      <c r="V25" s="9">
        <v>21.25</v>
      </c>
      <c r="W25" s="9">
        <v>24.25</v>
      </c>
      <c r="X25" s="9">
        <v>20.75</v>
      </c>
      <c r="Y25" s="9">
        <v>10</v>
      </c>
      <c r="Z25" s="9">
        <v>37.25</v>
      </c>
      <c r="AA25" s="9">
        <v>27826.25</v>
      </c>
      <c r="AB25" s="9">
        <v>3123</v>
      </c>
      <c r="AC25" s="9">
        <v>361.25</v>
      </c>
      <c r="AD25" s="9">
        <v>291.5</v>
      </c>
      <c r="AE25" s="9">
        <v>3516.75</v>
      </c>
      <c r="AF25" s="9">
        <v>53.5</v>
      </c>
      <c r="AG25" s="9">
        <v>52</v>
      </c>
      <c r="AH25" s="9">
        <v>13469.75</v>
      </c>
      <c r="AI25" s="9">
        <v>2468.5</v>
      </c>
      <c r="AJ25" s="9">
        <v>604.75</v>
      </c>
      <c r="AK25" s="9">
        <v>70.75</v>
      </c>
    </row>
    <row r="26" spans="1:37">
      <c r="A26" s="16" t="s">
        <v>72</v>
      </c>
      <c r="B26" s="16" t="s">
        <v>7</v>
      </c>
      <c r="C26" s="19">
        <v>3</v>
      </c>
      <c r="D26" s="20">
        <v>2.1857923497267683E-2</v>
      </c>
      <c r="E26" s="21">
        <v>2675048.84</v>
      </c>
      <c r="F26" s="9">
        <v>376.75</v>
      </c>
      <c r="G26" s="9">
        <v>822.5</v>
      </c>
      <c r="H26" s="9">
        <v>2</v>
      </c>
      <c r="I26" s="9">
        <v>117.25</v>
      </c>
      <c r="J26" s="9">
        <v>95.25</v>
      </c>
      <c r="K26" s="9">
        <v>46.25</v>
      </c>
      <c r="L26" s="9">
        <v>114.75</v>
      </c>
      <c r="M26" s="9">
        <v>7</v>
      </c>
      <c r="N26" s="9">
        <v>2</v>
      </c>
      <c r="O26" s="9">
        <v>10</v>
      </c>
      <c r="P26" s="9">
        <v>994.25</v>
      </c>
      <c r="Q26" s="9">
        <v>11.5</v>
      </c>
      <c r="R26" s="9">
        <v>325</v>
      </c>
      <c r="S26" s="9">
        <v>34.75</v>
      </c>
      <c r="T26" s="9">
        <v>83.5</v>
      </c>
      <c r="U26" s="9">
        <v>-98.5</v>
      </c>
      <c r="V26" s="9">
        <v>21.25</v>
      </c>
      <c r="W26" s="9">
        <v>29.75</v>
      </c>
      <c r="X26" s="9">
        <v>42.75</v>
      </c>
      <c r="Y26" s="9">
        <v>17</v>
      </c>
      <c r="Z26" s="9">
        <v>46</v>
      </c>
      <c r="AA26" s="9">
        <v>27832</v>
      </c>
      <c r="AB26" s="9">
        <v>4986.25</v>
      </c>
      <c r="AC26" s="9">
        <v>196.25</v>
      </c>
      <c r="AD26" s="9">
        <v>118</v>
      </c>
      <c r="AE26" s="9">
        <v>1866</v>
      </c>
      <c r="AF26" s="9">
        <v>33.75</v>
      </c>
      <c r="AG26" s="9">
        <v>80.25</v>
      </c>
      <c r="AH26" s="9">
        <v>9164.25</v>
      </c>
      <c r="AI26" s="9">
        <v>1316.75</v>
      </c>
      <c r="AJ26" s="9">
        <v>855</v>
      </c>
      <c r="AK26" s="9">
        <v>43.75</v>
      </c>
    </row>
    <row r="27" spans="1:37">
      <c r="A27" s="16" t="s">
        <v>73</v>
      </c>
      <c r="B27" s="16" t="s">
        <v>7</v>
      </c>
      <c r="C27" s="19">
        <v>3</v>
      </c>
      <c r="D27" s="20">
        <v>1.7142857142857182E-2</v>
      </c>
      <c r="E27" s="21">
        <v>96954.46</v>
      </c>
      <c r="F27" s="9">
        <v>236</v>
      </c>
      <c r="G27" s="9">
        <v>883.5</v>
      </c>
      <c r="H27" s="9">
        <v>-4.25</v>
      </c>
      <c r="I27" s="9">
        <v>71.5</v>
      </c>
      <c r="J27" s="9">
        <v>83.75</v>
      </c>
      <c r="K27" s="9">
        <v>33</v>
      </c>
      <c r="L27" s="9">
        <v>85.25</v>
      </c>
      <c r="M27" s="9">
        <v>6</v>
      </c>
      <c r="N27" s="9">
        <v>-2.5</v>
      </c>
      <c r="O27" s="9">
        <v>7.5</v>
      </c>
      <c r="P27" s="9">
        <v>305</v>
      </c>
      <c r="Q27" s="9">
        <v>5.25</v>
      </c>
      <c r="R27" s="9">
        <v>260.5</v>
      </c>
      <c r="S27" s="9">
        <v>22.75</v>
      </c>
      <c r="T27" s="9">
        <v>54</v>
      </c>
      <c r="U27" s="9">
        <v>-98</v>
      </c>
      <c r="V27" s="9">
        <v>3.75</v>
      </c>
      <c r="W27" s="9">
        <v>14.75</v>
      </c>
      <c r="X27" s="9">
        <v>15.75</v>
      </c>
      <c r="Y27" s="9">
        <v>9.75</v>
      </c>
      <c r="Z27" s="9">
        <v>31</v>
      </c>
      <c r="AA27" s="9">
        <v>23539.5</v>
      </c>
      <c r="AB27" s="9">
        <v>1317.5</v>
      </c>
      <c r="AC27" s="9">
        <v>45.25</v>
      </c>
      <c r="AD27" s="9">
        <v>62.75</v>
      </c>
      <c r="AE27" s="9">
        <v>578.5</v>
      </c>
      <c r="AF27" s="9">
        <v>29.25</v>
      </c>
      <c r="AG27" s="9">
        <v>24.75</v>
      </c>
      <c r="AH27" s="9">
        <v>4889.25</v>
      </c>
      <c r="AI27" s="9">
        <v>942</v>
      </c>
      <c r="AJ27" s="9">
        <v>974.5</v>
      </c>
      <c r="AK27" s="9">
        <v>14</v>
      </c>
    </row>
    <row r="28" spans="1:37">
      <c r="A28" s="16" t="s">
        <v>74</v>
      </c>
      <c r="B28" s="16" t="s">
        <v>7</v>
      </c>
      <c r="C28" s="19">
        <v>3</v>
      </c>
      <c r="D28" s="20">
        <v>5.0279329608938668E-2</v>
      </c>
      <c r="E28" s="21">
        <v>3207461.05</v>
      </c>
      <c r="F28" s="9">
        <v>476</v>
      </c>
      <c r="G28" s="9">
        <v>1029.25</v>
      </c>
      <c r="H28" s="9">
        <v>-1</v>
      </c>
      <c r="I28" s="9">
        <v>119.5</v>
      </c>
      <c r="J28" s="9">
        <v>88</v>
      </c>
      <c r="K28" s="9">
        <v>41.5</v>
      </c>
      <c r="L28" s="9">
        <v>104.5</v>
      </c>
      <c r="M28" s="9">
        <v>11.5</v>
      </c>
      <c r="N28" s="9">
        <v>0</v>
      </c>
      <c r="O28" s="9">
        <v>7</v>
      </c>
      <c r="P28" s="9">
        <v>624</v>
      </c>
      <c r="Q28" s="9">
        <v>6.5</v>
      </c>
      <c r="R28" s="9">
        <v>271.25</v>
      </c>
      <c r="S28" s="9">
        <v>32.5</v>
      </c>
      <c r="T28" s="9">
        <v>69.25</v>
      </c>
      <c r="U28" s="9">
        <v>-106.75</v>
      </c>
      <c r="V28" s="9">
        <v>13.25</v>
      </c>
      <c r="W28" s="9">
        <v>21.75</v>
      </c>
      <c r="X28" s="9">
        <v>23.75</v>
      </c>
      <c r="Y28" s="9">
        <v>11.25</v>
      </c>
      <c r="Z28" s="9">
        <v>41.5</v>
      </c>
      <c r="AA28" s="9">
        <v>26731.5</v>
      </c>
      <c r="AB28" s="9">
        <v>2774.5</v>
      </c>
      <c r="AC28" s="9">
        <v>133.5</v>
      </c>
      <c r="AD28" s="9">
        <v>98.5</v>
      </c>
      <c r="AE28" s="9">
        <v>1371</v>
      </c>
      <c r="AF28" s="9">
        <v>42.5</v>
      </c>
      <c r="AG28" s="9">
        <v>41.75</v>
      </c>
      <c r="AH28" s="9">
        <v>9229</v>
      </c>
      <c r="AI28" s="9">
        <v>1238.5</v>
      </c>
      <c r="AJ28" s="9">
        <v>946</v>
      </c>
      <c r="AK28" s="9">
        <v>18.75</v>
      </c>
    </row>
    <row r="29" spans="1:37">
      <c r="A29" s="10" t="s">
        <v>75</v>
      </c>
      <c r="B29" s="10" t="s">
        <v>8</v>
      </c>
      <c r="C29" s="19">
        <v>3</v>
      </c>
      <c r="D29" s="20">
        <v>-2.5477707006369338E-2</v>
      </c>
      <c r="E29" s="21">
        <v>2911432.49</v>
      </c>
      <c r="F29" s="9">
        <v>536</v>
      </c>
      <c r="G29" s="9">
        <v>764.5</v>
      </c>
      <c r="H29" s="9">
        <v>-1</v>
      </c>
      <c r="I29" s="9">
        <v>414.75</v>
      </c>
      <c r="J29" s="9">
        <v>86.5</v>
      </c>
      <c r="K29" s="9">
        <v>36</v>
      </c>
      <c r="L29" s="9">
        <v>92.75</v>
      </c>
      <c r="M29" s="9">
        <v>5.5</v>
      </c>
      <c r="N29" s="9">
        <v>-0.5</v>
      </c>
      <c r="O29" s="9">
        <v>7.75</v>
      </c>
      <c r="P29" s="9">
        <v>577</v>
      </c>
      <c r="Q29" s="9">
        <v>2.75</v>
      </c>
      <c r="R29" s="9">
        <v>253</v>
      </c>
      <c r="S29" s="9">
        <v>29.75</v>
      </c>
      <c r="T29" s="9">
        <v>71</v>
      </c>
      <c r="U29" s="9">
        <v>-102</v>
      </c>
      <c r="V29" s="9">
        <v>14.25</v>
      </c>
      <c r="W29" s="9">
        <v>20.75</v>
      </c>
      <c r="X29" s="9">
        <v>43</v>
      </c>
      <c r="Y29" s="9">
        <v>12.25</v>
      </c>
      <c r="Z29" s="9">
        <v>39.25</v>
      </c>
      <c r="AA29" s="9">
        <v>27435</v>
      </c>
      <c r="AB29" s="9">
        <v>2339</v>
      </c>
      <c r="AC29" s="9">
        <v>195.5</v>
      </c>
      <c r="AD29" s="9">
        <v>135.5</v>
      </c>
      <c r="AE29" s="9">
        <v>1873.5</v>
      </c>
      <c r="AF29" s="9">
        <v>47</v>
      </c>
      <c r="AG29" s="9">
        <v>41.75</v>
      </c>
      <c r="AH29" s="9">
        <v>12268.5</v>
      </c>
      <c r="AI29" s="9">
        <v>1431.25</v>
      </c>
      <c r="AJ29" s="9">
        <v>701.5</v>
      </c>
      <c r="AK29" s="9">
        <v>60.25</v>
      </c>
    </row>
    <row r="30" spans="1:37">
      <c r="A30" s="10" t="s">
        <v>76</v>
      </c>
      <c r="B30" s="10" t="s">
        <v>8</v>
      </c>
      <c r="C30" s="19">
        <v>3</v>
      </c>
      <c r="D30" s="20">
        <v>2.8248587570621472E-2</v>
      </c>
      <c r="E30" s="21">
        <v>4099889.45</v>
      </c>
      <c r="F30" s="9">
        <v>287</v>
      </c>
      <c r="G30" s="9">
        <v>1544.75</v>
      </c>
      <c r="H30" s="9">
        <v>0.5</v>
      </c>
      <c r="I30" s="9">
        <v>228.5</v>
      </c>
      <c r="J30" s="9">
        <v>99.5</v>
      </c>
      <c r="K30" s="9">
        <v>54</v>
      </c>
      <c r="L30" s="9">
        <v>112.75</v>
      </c>
      <c r="M30" s="9">
        <v>12</v>
      </c>
      <c r="N30" s="9">
        <v>4.25</v>
      </c>
      <c r="O30" s="9">
        <v>6</v>
      </c>
      <c r="P30" s="9">
        <v>411.25</v>
      </c>
      <c r="Q30" s="9">
        <v>15.5</v>
      </c>
      <c r="R30" s="9">
        <v>222</v>
      </c>
      <c r="S30" s="9">
        <v>35.75</v>
      </c>
      <c r="T30" s="9">
        <v>71</v>
      </c>
      <c r="U30" s="9">
        <v>-101.5</v>
      </c>
      <c r="V30" s="9">
        <v>16.25</v>
      </c>
      <c r="W30" s="9">
        <v>41</v>
      </c>
      <c r="X30" s="9">
        <v>46</v>
      </c>
      <c r="Y30" s="9">
        <v>17</v>
      </c>
      <c r="Z30" s="9">
        <v>58</v>
      </c>
      <c r="AA30" s="9">
        <v>28691</v>
      </c>
      <c r="AB30" s="9">
        <v>3010.5</v>
      </c>
      <c r="AC30" s="9">
        <v>141.25</v>
      </c>
      <c r="AD30" s="9">
        <v>125</v>
      </c>
      <c r="AE30" s="9">
        <v>1900.5</v>
      </c>
      <c r="AF30" s="9">
        <v>45</v>
      </c>
      <c r="AG30" s="9">
        <v>52.75</v>
      </c>
      <c r="AH30" s="9">
        <v>13958</v>
      </c>
      <c r="AI30" s="9">
        <v>2318.25</v>
      </c>
      <c r="AJ30" s="9">
        <v>989.5</v>
      </c>
      <c r="AK30" s="9">
        <v>55</v>
      </c>
    </row>
    <row r="31" spans="1:37">
      <c r="A31" s="10" t="s">
        <v>77</v>
      </c>
      <c r="B31" s="10" t="s">
        <v>8</v>
      </c>
      <c r="C31" s="19">
        <v>3</v>
      </c>
      <c r="D31" s="20">
        <v>3.5928143712574939E-2</v>
      </c>
      <c r="E31" s="21">
        <v>4968344.78</v>
      </c>
      <c r="F31" s="9">
        <v>752.5</v>
      </c>
      <c r="G31" s="9">
        <v>821.5</v>
      </c>
      <c r="H31" s="9">
        <v>0.75</v>
      </c>
      <c r="I31" s="9">
        <v>911</v>
      </c>
      <c r="J31" s="9">
        <v>121</v>
      </c>
      <c r="K31" s="9">
        <v>40</v>
      </c>
      <c r="L31" s="9">
        <v>114</v>
      </c>
      <c r="M31" s="9">
        <v>9.5</v>
      </c>
      <c r="N31" s="9">
        <v>8.25</v>
      </c>
      <c r="O31" s="9">
        <v>4.25</v>
      </c>
      <c r="P31" s="9">
        <v>643.75</v>
      </c>
      <c r="Q31" s="9">
        <v>11.75</v>
      </c>
      <c r="R31" s="9">
        <v>265.25</v>
      </c>
      <c r="S31" s="9">
        <v>29.75</v>
      </c>
      <c r="T31" s="9">
        <v>69.75</v>
      </c>
      <c r="U31" s="9">
        <v>-104.25</v>
      </c>
      <c r="V31" s="9">
        <v>17.25</v>
      </c>
      <c r="W31" s="9">
        <v>41.75</v>
      </c>
      <c r="X31" s="9">
        <v>45.75</v>
      </c>
      <c r="Y31" s="9">
        <v>13.5</v>
      </c>
      <c r="Z31" s="9">
        <v>40.5</v>
      </c>
      <c r="AA31" s="9">
        <v>28126</v>
      </c>
      <c r="AB31" s="9">
        <v>3772</v>
      </c>
      <c r="AC31" s="9">
        <v>554.25</v>
      </c>
      <c r="AD31" s="9">
        <v>180.25</v>
      </c>
      <c r="AE31" s="9">
        <v>3240.75</v>
      </c>
      <c r="AF31" s="9">
        <v>52.25</v>
      </c>
      <c r="AG31" s="9">
        <v>49.75</v>
      </c>
      <c r="AH31" s="9">
        <v>17973.75</v>
      </c>
      <c r="AI31" s="9">
        <v>2442.25</v>
      </c>
      <c r="AJ31" s="9">
        <v>780.25</v>
      </c>
      <c r="AK31" s="9">
        <v>67.75</v>
      </c>
    </row>
    <row r="32" spans="1:37">
      <c r="A32" s="11" t="s">
        <v>78</v>
      </c>
      <c r="B32" s="11" t="s">
        <v>2</v>
      </c>
      <c r="C32" s="19">
        <v>4</v>
      </c>
      <c r="D32" s="20">
        <v>-6.0773480662983499E-2</v>
      </c>
      <c r="E32" s="21">
        <v>499328.86</v>
      </c>
      <c r="F32" s="9">
        <v>234</v>
      </c>
      <c r="G32" s="9">
        <v>1373.75</v>
      </c>
      <c r="H32" s="9">
        <v>-3.25</v>
      </c>
      <c r="I32" s="9">
        <v>405.75</v>
      </c>
      <c r="J32" s="9">
        <v>103</v>
      </c>
      <c r="K32" s="9">
        <v>41.25</v>
      </c>
      <c r="L32" s="9">
        <v>93.75</v>
      </c>
      <c r="M32" s="9">
        <v>11</v>
      </c>
      <c r="N32" s="9">
        <v>6.25</v>
      </c>
      <c r="O32" s="9">
        <v>4</v>
      </c>
      <c r="P32" s="9">
        <v>257</v>
      </c>
      <c r="Q32" s="9">
        <v>8</v>
      </c>
      <c r="R32" s="9">
        <v>111.75</v>
      </c>
      <c r="S32" s="9">
        <v>26.75</v>
      </c>
      <c r="T32" s="9">
        <v>66</v>
      </c>
      <c r="U32" s="9">
        <v>-107.5</v>
      </c>
      <c r="V32" s="9">
        <v>20.25</v>
      </c>
      <c r="W32" s="9">
        <v>26.75</v>
      </c>
      <c r="X32" s="9">
        <v>50.25</v>
      </c>
      <c r="Y32" s="9">
        <v>12.75</v>
      </c>
      <c r="Z32" s="9">
        <v>43.75</v>
      </c>
      <c r="AA32" s="9">
        <v>24933.5</v>
      </c>
      <c r="AB32" s="9">
        <v>2598.5</v>
      </c>
      <c r="AC32" s="9">
        <v>156.25</v>
      </c>
      <c r="AD32" s="9">
        <v>108</v>
      </c>
      <c r="AE32" s="9">
        <v>1620.25</v>
      </c>
      <c r="AF32" s="9">
        <v>52.5</v>
      </c>
      <c r="AG32" s="9">
        <v>44.5</v>
      </c>
      <c r="AH32" s="9">
        <v>12490.75</v>
      </c>
      <c r="AI32" s="9">
        <v>2017</v>
      </c>
      <c r="AJ32" s="9">
        <v>871.75</v>
      </c>
      <c r="AK32" s="9">
        <v>34</v>
      </c>
    </row>
    <row r="33" spans="1:37">
      <c r="A33" s="11" t="s">
        <v>79</v>
      </c>
      <c r="B33" s="11" t="s">
        <v>2</v>
      </c>
      <c r="C33" s="19">
        <v>4</v>
      </c>
      <c r="D33" s="20">
        <v>-2.9411764705882349E-2</v>
      </c>
      <c r="E33" s="21">
        <v>2050684.63</v>
      </c>
      <c r="F33" s="9">
        <v>283.25</v>
      </c>
      <c r="G33" s="9">
        <v>912</v>
      </c>
      <c r="H33" s="9">
        <v>0.5</v>
      </c>
      <c r="I33" s="9">
        <v>1416.75</v>
      </c>
      <c r="J33" s="9">
        <v>127.25</v>
      </c>
      <c r="K33" s="9">
        <v>54</v>
      </c>
      <c r="L33" s="9">
        <v>103</v>
      </c>
      <c r="M33" s="9">
        <v>13.75</v>
      </c>
      <c r="N33" s="9">
        <v>4</v>
      </c>
      <c r="O33" s="9">
        <v>5.5</v>
      </c>
      <c r="P33" s="9">
        <v>574.25</v>
      </c>
      <c r="Q33" s="9">
        <v>9.75</v>
      </c>
      <c r="R33" s="9">
        <v>291</v>
      </c>
      <c r="S33" s="9">
        <v>36.5</v>
      </c>
      <c r="T33" s="9">
        <v>91.75</v>
      </c>
      <c r="U33" s="9">
        <v>-105.5</v>
      </c>
      <c r="V33" s="9">
        <v>38.75</v>
      </c>
      <c r="W33" s="9">
        <v>35.75</v>
      </c>
      <c r="X33" s="9">
        <v>43.25</v>
      </c>
      <c r="Y33" s="9">
        <v>14.5</v>
      </c>
      <c r="Z33" s="9">
        <v>51.25</v>
      </c>
      <c r="AA33" s="9">
        <v>26996.25</v>
      </c>
      <c r="AB33" s="9">
        <v>3917.25</v>
      </c>
      <c r="AC33" s="9">
        <v>453.5</v>
      </c>
      <c r="AD33" s="9">
        <v>529.75</v>
      </c>
      <c r="AE33" s="9">
        <v>4153</v>
      </c>
      <c r="AF33" s="9">
        <v>77</v>
      </c>
      <c r="AG33" s="9">
        <v>55.5</v>
      </c>
      <c r="AH33" s="9">
        <v>19160.75</v>
      </c>
      <c r="AI33" s="9">
        <v>3801.5</v>
      </c>
      <c r="AJ33" s="9">
        <v>1169.75</v>
      </c>
      <c r="AK33" s="9">
        <v>81.5</v>
      </c>
    </row>
    <row r="34" spans="1:37">
      <c r="A34" s="11" t="s">
        <v>80</v>
      </c>
      <c r="B34" s="11" t="s">
        <v>2</v>
      </c>
      <c r="C34" s="19">
        <v>4</v>
      </c>
      <c r="D34" s="20">
        <v>-8.6206896551724033E-2</v>
      </c>
      <c r="E34" s="21">
        <v>506520.3</v>
      </c>
      <c r="F34" s="9">
        <v>793</v>
      </c>
      <c r="G34" s="9">
        <v>830.25</v>
      </c>
      <c r="H34" s="9">
        <v>1.5</v>
      </c>
      <c r="I34" s="9">
        <v>3066.75</v>
      </c>
      <c r="J34" s="9">
        <v>130</v>
      </c>
      <c r="K34" s="9">
        <v>47.75</v>
      </c>
      <c r="L34" s="9">
        <v>79.25</v>
      </c>
      <c r="M34" s="9">
        <v>12</v>
      </c>
      <c r="N34" s="9">
        <v>14.5</v>
      </c>
      <c r="O34" s="9">
        <v>4</v>
      </c>
      <c r="P34" s="9">
        <v>1336.5</v>
      </c>
      <c r="Q34" s="9">
        <v>9.75</v>
      </c>
      <c r="R34" s="9">
        <v>179.75</v>
      </c>
      <c r="S34" s="9">
        <v>33.5</v>
      </c>
      <c r="T34" s="9">
        <v>85</v>
      </c>
      <c r="U34" s="9">
        <v>-100.25</v>
      </c>
      <c r="V34" s="9">
        <v>135.25</v>
      </c>
      <c r="W34" s="9">
        <v>52</v>
      </c>
      <c r="X34" s="9">
        <v>29.25</v>
      </c>
      <c r="Y34" s="9">
        <v>21.5</v>
      </c>
      <c r="Z34" s="9">
        <v>42.5</v>
      </c>
      <c r="AA34" s="9">
        <v>28863.75</v>
      </c>
      <c r="AB34" s="9">
        <v>2078.25</v>
      </c>
      <c r="AC34" s="9">
        <v>609.25</v>
      </c>
      <c r="AD34" s="9">
        <v>603.5</v>
      </c>
      <c r="AE34" s="9">
        <v>7599.5</v>
      </c>
      <c r="AF34" s="9">
        <v>115.5</v>
      </c>
      <c r="AG34" s="9">
        <v>83.25</v>
      </c>
      <c r="AH34" s="9">
        <v>20682.25</v>
      </c>
      <c r="AI34" s="9">
        <v>4762.75</v>
      </c>
      <c r="AJ34" s="9">
        <v>582.25</v>
      </c>
      <c r="AK34" s="9">
        <v>205.5</v>
      </c>
    </row>
    <row r="35" spans="1:37">
      <c r="A35" s="12" t="s">
        <v>81</v>
      </c>
      <c r="B35" s="12" t="s">
        <v>3</v>
      </c>
      <c r="C35" s="19">
        <v>4</v>
      </c>
      <c r="D35" s="20">
        <v>-2.3952095808383148E-2</v>
      </c>
      <c r="E35" s="21">
        <v>1303859.04</v>
      </c>
      <c r="F35" s="9">
        <v>303.5</v>
      </c>
      <c r="G35" s="9">
        <v>696.75</v>
      </c>
      <c r="H35" s="9">
        <v>-1</v>
      </c>
      <c r="I35" s="9">
        <v>327.5</v>
      </c>
      <c r="J35" s="9">
        <v>81.75</v>
      </c>
      <c r="K35" s="9">
        <v>35</v>
      </c>
      <c r="L35" s="9">
        <v>85.5</v>
      </c>
      <c r="M35" s="9">
        <v>8.5</v>
      </c>
      <c r="N35" s="9">
        <v>1.75</v>
      </c>
      <c r="O35" s="9">
        <v>6.25</v>
      </c>
      <c r="P35" s="9">
        <v>280.75</v>
      </c>
      <c r="Q35" s="9">
        <v>6.5</v>
      </c>
      <c r="R35" s="9">
        <v>245</v>
      </c>
      <c r="S35" s="9">
        <v>23.75</v>
      </c>
      <c r="T35" s="9">
        <v>74.5</v>
      </c>
      <c r="U35" s="9">
        <v>-108.5</v>
      </c>
      <c r="V35" s="9">
        <v>28.75</v>
      </c>
      <c r="W35" s="9">
        <v>16.75</v>
      </c>
      <c r="X35" s="9">
        <v>30.5</v>
      </c>
      <c r="Y35" s="9">
        <v>7.5</v>
      </c>
      <c r="Z35" s="9">
        <v>29</v>
      </c>
      <c r="AA35" s="9">
        <v>21960</v>
      </c>
      <c r="AB35" s="9">
        <v>2135.25</v>
      </c>
      <c r="AC35" s="9">
        <v>114.75</v>
      </c>
      <c r="AD35" s="9">
        <v>102.75</v>
      </c>
      <c r="AE35" s="9">
        <v>1396.75</v>
      </c>
      <c r="AF35" s="9">
        <v>44.25</v>
      </c>
      <c r="AG35" s="9">
        <v>34.25</v>
      </c>
      <c r="AH35" s="9">
        <v>9954.75</v>
      </c>
      <c r="AI35" s="9">
        <v>1704.75</v>
      </c>
      <c r="AJ35" s="9">
        <v>673.5</v>
      </c>
      <c r="AK35" s="9">
        <v>33.5</v>
      </c>
    </row>
    <row r="36" spans="1:37">
      <c r="A36" s="12" t="s">
        <v>82</v>
      </c>
      <c r="B36" s="12" t="s">
        <v>3</v>
      </c>
      <c r="C36" s="19">
        <v>4</v>
      </c>
      <c r="D36" s="20">
        <v>-6.7415730337078608E-2</v>
      </c>
      <c r="E36" s="21">
        <v>2544943.75</v>
      </c>
      <c r="F36" s="9">
        <v>274.75</v>
      </c>
      <c r="G36" s="9">
        <v>703.5</v>
      </c>
      <c r="H36" s="9">
        <v>-2</v>
      </c>
      <c r="I36" s="9">
        <v>297.5</v>
      </c>
      <c r="J36" s="9">
        <v>73</v>
      </c>
      <c r="K36" s="9">
        <v>34.25</v>
      </c>
      <c r="L36" s="9">
        <v>83.25</v>
      </c>
      <c r="M36" s="9">
        <v>11.5</v>
      </c>
      <c r="N36" s="9">
        <v>3</v>
      </c>
      <c r="O36" s="9">
        <v>5.5</v>
      </c>
      <c r="P36" s="9">
        <v>255</v>
      </c>
      <c r="Q36" s="9">
        <v>4.75</v>
      </c>
      <c r="R36" s="9">
        <v>243.25</v>
      </c>
      <c r="S36" s="9">
        <v>29.75</v>
      </c>
      <c r="T36" s="9">
        <v>70.5</v>
      </c>
      <c r="U36" s="9">
        <v>-114.75</v>
      </c>
      <c r="V36" s="9">
        <v>19.25</v>
      </c>
      <c r="W36" s="9">
        <v>20.5</v>
      </c>
      <c r="X36" s="9">
        <v>14.5</v>
      </c>
      <c r="Y36" s="9">
        <v>11.75</v>
      </c>
      <c r="Z36" s="9">
        <v>41</v>
      </c>
      <c r="AA36" s="9">
        <v>19816.5</v>
      </c>
      <c r="AB36" s="9">
        <v>1829.25</v>
      </c>
      <c r="AC36" s="9">
        <v>85.75</v>
      </c>
      <c r="AD36" s="9">
        <v>84</v>
      </c>
      <c r="AE36" s="9">
        <v>728.75</v>
      </c>
      <c r="AF36" s="9">
        <v>45</v>
      </c>
      <c r="AG36" s="9">
        <v>32</v>
      </c>
      <c r="AH36" s="9">
        <v>12487.25</v>
      </c>
      <c r="AI36" s="9">
        <v>1511.25</v>
      </c>
      <c r="AJ36" s="9">
        <v>641.25</v>
      </c>
      <c r="AK36" s="9">
        <v>31</v>
      </c>
    </row>
    <row r="37" spans="1:37">
      <c r="A37" s="12" t="s">
        <v>83</v>
      </c>
      <c r="B37" s="12" t="s">
        <v>3</v>
      </c>
      <c r="C37" s="19">
        <v>4</v>
      </c>
      <c r="D37" s="20">
        <v>-0.10928961748633879</v>
      </c>
      <c r="E37" s="21">
        <v>1869949.35</v>
      </c>
      <c r="F37" s="9">
        <v>334.5</v>
      </c>
      <c r="G37" s="9">
        <v>722</v>
      </c>
      <c r="H37" s="9">
        <v>0.5</v>
      </c>
      <c r="I37" s="9">
        <v>354</v>
      </c>
      <c r="J37" s="9">
        <v>95</v>
      </c>
      <c r="K37" s="9">
        <v>40.75</v>
      </c>
      <c r="L37" s="9">
        <v>81.75</v>
      </c>
      <c r="M37" s="9">
        <v>14.75</v>
      </c>
      <c r="N37" s="9">
        <v>8.5</v>
      </c>
      <c r="O37" s="9">
        <v>9.5</v>
      </c>
      <c r="P37" s="9">
        <v>309.75</v>
      </c>
      <c r="Q37" s="9">
        <v>11.5</v>
      </c>
      <c r="R37" s="9">
        <v>225.5</v>
      </c>
      <c r="S37" s="9">
        <v>29.5</v>
      </c>
      <c r="T37" s="9">
        <v>64.75</v>
      </c>
      <c r="U37" s="9">
        <v>-108.25</v>
      </c>
      <c r="V37" s="9">
        <v>18</v>
      </c>
      <c r="W37" s="9">
        <v>17.25</v>
      </c>
      <c r="X37" s="9">
        <v>28.75</v>
      </c>
      <c r="Y37" s="9">
        <v>12</v>
      </c>
      <c r="Z37" s="9">
        <v>35</v>
      </c>
      <c r="AA37" s="9">
        <v>22732</v>
      </c>
      <c r="AB37" s="9">
        <v>2358.5</v>
      </c>
      <c r="AC37" s="9">
        <v>120</v>
      </c>
      <c r="AD37" s="9">
        <v>90.5</v>
      </c>
      <c r="AE37" s="9">
        <v>1198</v>
      </c>
      <c r="AF37" s="9">
        <v>56.75</v>
      </c>
      <c r="AG37" s="9">
        <v>56.25</v>
      </c>
      <c r="AH37" s="9">
        <v>10045.25</v>
      </c>
      <c r="AI37" s="9">
        <v>1791.5</v>
      </c>
      <c r="AJ37" s="9">
        <v>604.5</v>
      </c>
      <c r="AK37" s="9">
        <v>38.25</v>
      </c>
    </row>
    <row r="38" spans="1:37">
      <c r="A38" s="13" t="s">
        <v>84</v>
      </c>
      <c r="B38" s="13" t="s">
        <v>4</v>
      </c>
      <c r="C38" s="19">
        <v>4</v>
      </c>
      <c r="D38" s="20">
        <v>-8.0645161290322578E-2</v>
      </c>
      <c r="E38" s="21">
        <v>48580.25</v>
      </c>
      <c r="F38" s="9">
        <v>225.25</v>
      </c>
      <c r="G38" s="9">
        <v>657.5</v>
      </c>
      <c r="H38" s="9">
        <v>3.5</v>
      </c>
      <c r="I38" s="9">
        <v>293</v>
      </c>
      <c r="J38" s="9">
        <v>149.75</v>
      </c>
      <c r="K38" s="9">
        <v>56.75</v>
      </c>
      <c r="L38" s="9">
        <v>124.5</v>
      </c>
      <c r="M38" s="9">
        <v>15</v>
      </c>
      <c r="N38" s="9">
        <v>8.5</v>
      </c>
      <c r="O38" s="9">
        <v>7.75</v>
      </c>
      <c r="P38" s="9">
        <v>212</v>
      </c>
      <c r="Q38" s="9">
        <v>19</v>
      </c>
      <c r="R38" s="9">
        <v>414.25</v>
      </c>
      <c r="S38" s="9">
        <v>30.25</v>
      </c>
      <c r="T38" s="9">
        <v>108.5</v>
      </c>
      <c r="U38" s="9">
        <v>-105.5</v>
      </c>
      <c r="V38" s="9">
        <v>33.75</v>
      </c>
      <c r="W38" s="9">
        <v>36.25</v>
      </c>
      <c r="X38" s="9">
        <v>52.25</v>
      </c>
      <c r="Y38" s="9">
        <v>28</v>
      </c>
      <c r="Z38" s="9">
        <v>52</v>
      </c>
      <c r="AA38" s="9">
        <v>18756</v>
      </c>
      <c r="AB38" s="9">
        <v>2327.75</v>
      </c>
      <c r="AC38" s="9">
        <v>86.5</v>
      </c>
      <c r="AD38" s="9">
        <v>109.25</v>
      </c>
      <c r="AE38" s="9">
        <v>771.5</v>
      </c>
      <c r="AF38" s="9">
        <v>40</v>
      </c>
      <c r="AG38" s="9">
        <v>36.75</v>
      </c>
      <c r="AH38" s="9">
        <v>15377.75</v>
      </c>
      <c r="AI38" s="9">
        <v>1805.5</v>
      </c>
      <c r="AJ38" s="9">
        <v>512.75</v>
      </c>
      <c r="AK38" s="9">
        <v>51</v>
      </c>
    </row>
    <row r="39" spans="1:37">
      <c r="A39" s="13" t="s">
        <v>85</v>
      </c>
      <c r="B39" s="13" t="s">
        <v>4</v>
      </c>
      <c r="C39" s="19">
        <v>4</v>
      </c>
      <c r="D39" s="20">
        <v>-6.15384615384615E-2</v>
      </c>
      <c r="E39" s="21">
        <v>929650.33</v>
      </c>
      <c r="F39" s="9">
        <v>246.75</v>
      </c>
      <c r="G39" s="9">
        <v>664.5</v>
      </c>
      <c r="H39" s="9">
        <v>-1</v>
      </c>
      <c r="I39" s="9">
        <v>204.25</v>
      </c>
      <c r="J39" s="9">
        <v>84.75</v>
      </c>
      <c r="K39" s="9">
        <v>35.75</v>
      </c>
      <c r="L39" s="9">
        <v>80.75</v>
      </c>
      <c r="M39" s="9">
        <v>6.5</v>
      </c>
      <c r="N39" s="9">
        <v>0</v>
      </c>
      <c r="O39" s="9">
        <v>4.5</v>
      </c>
      <c r="P39" s="9">
        <v>178.75</v>
      </c>
      <c r="Q39" s="9">
        <v>5.25</v>
      </c>
      <c r="R39" s="9">
        <v>227.5</v>
      </c>
      <c r="S39" s="9">
        <v>27.75</v>
      </c>
      <c r="T39" s="9">
        <v>55.75</v>
      </c>
      <c r="U39" s="9">
        <v>-106.25</v>
      </c>
      <c r="V39" s="9">
        <v>13.75</v>
      </c>
      <c r="W39" s="9">
        <v>18.5</v>
      </c>
      <c r="X39" s="9">
        <v>9.5</v>
      </c>
      <c r="Y39" s="9">
        <v>6.75</v>
      </c>
      <c r="Z39" s="9">
        <v>25</v>
      </c>
      <c r="AA39" s="9">
        <v>16648</v>
      </c>
      <c r="AB39" s="9">
        <v>1667.25</v>
      </c>
      <c r="AC39" s="9">
        <v>58.75</v>
      </c>
      <c r="AD39" s="9">
        <v>107.25</v>
      </c>
      <c r="AE39" s="9">
        <v>793.25</v>
      </c>
      <c r="AF39" s="9">
        <v>33.75</v>
      </c>
      <c r="AG39" s="9">
        <v>37.5</v>
      </c>
      <c r="AH39" s="9">
        <v>10961.5</v>
      </c>
      <c r="AI39" s="9">
        <v>1358.5</v>
      </c>
      <c r="AJ39" s="9">
        <v>856.25</v>
      </c>
      <c r="AK39" s="9">
        <v>29.75</v>
      </c>
    </row>
    <row r="40" spans="1:37">
      <c r="A40" s="13" t="s">
        <v>86</v>
      </c>
      <c r="B40" s="13" t="s">
        <v>4</v>
      </c>
      <c r="C40" s="19">
        <v>4</v>
      </c>
      <c r="D40" s="20">
        <v>-9.5808383233532912E-2</v>
      </c>
      <c r="E40" s="21">
        <v>377961.1</v>
      </c>
      <c r="F40" s="9">
        <v>156.5</v>
      </c>
      <c r="G40" s="9">
        <v>609.25</v>
      </c>
      <c r="H40" s="9">
        <v>-5.75</v>
      </c>
      <c r="I40" s="9">
        <v>388.25</v>
      </c>
      <c r="J40" s="9">
        <v>65.75</v>
      </c>
      <c r="K40" s="9">
        <v>28.25</v>
      </c>
      <c r="L40" s="9">
        <v>64.5</v>
      </c>
      <c r="M40" s="9">
        <v>9.5</v>
      </c>
      <c r="N40" s="9">
        <v>-4</v>
      </c>
      <c r="O40" s="9">
        <v>5.5</v>
      </c>
      <c r="P40" s="9">
        <v>143.5</v>
      </c>
      <c r="Q40" s="9">
        <v>-4.75</v>
      </c>
      <c r="R40" s="9">
        <v>245</v>
      </c>
      <c r="S40" s="9">
        <v>8.75</v>
      </c>
      <c r="T40" s="9">
        <v>48.5</v>
      </c>
      <c r="U40" s="9">
        <v>-122</v>
      </c>
      <c r="V40" s="9">
        <v>12.25</v>
      </c>
      <c r="W40" s="9">
        <v>8.25</v>
      </c>
      <c r="X40" s="9">
        <v>-2.75</v>
      </c>
      <c r="Y40" s="9">
        <v>0.5</v>
      </c>
      <c r="Z40" s="9">
        <v>17</v>
      </c>
      <c r="AA40" s="9">
        <v>15553.75</v>
      </c>
      <c r="AB40" s="9">
        <v>1639.25</v>
      </c>
      <c r="AC40" s="9">
        <v>66.25</v>
      </c>
      <c r="AD40" s="9">
        <v>89.25</v>
      </c>
      <c r="AE40" s="9">
        <v>664.75</v>
      </c>
      <c r="AF40" s="9">
        <v>32</v>
      </c>
      <c r="AG40" s="9">
        <v>29.25</v>
      </c>
      <c r="AH40" s="9">
        <v>9567.75</v>
      </c>
      <c r="AI40" s="9">
        <v>1375.75</v>
      </c>
      <c r="AJ40" s="9">
        <v>500.25</v>
      </c>
      <c r="AK40" s="9">
        <v>17</v>
      </c>
    </row>
    <row r="41" spans="1:37">
      <c r="A41" s="14" t="s">
        <v>87</v>
      </c>
      <c r="B41" s="14" t="s">
        <v>5</v>
      </c>
      <c r="C41" s="19">
        <v>4</v>
      </c>
      <c r="D41" s="20">
        <v>-8.8397790055248671E-2</v>
      </c>
      <c r="E41" s="21">
        <v>2149757.35</v>
      </c>
      <c r="F41" s="9">
        <v>2818</v>
      </c>
      <c r="G41" s="9">
        <v>612.25</v>
      </c>
      <c r="H41" s="9">
        <v>2</v>
      </c>
      <c r="I41" s="9">
        <v>89.5</v>
      </c>
      <c r="J41" s="9">
        <v>159.75</v>
      </c>
      <c r="K41" s="9">
        <v>59</v>
      </c>
      <c r="L41" s="9">
        <v>108.25</v>
      </c>
      <c r="M41" s="9">
        <v>15</v>
      </c>
      <c r="N41" s="9">
        <v>11</v>
      </c>
      <c r="O41" s="9">
        <v>12.25</v>
      </c>
      <c r="P41" s="9">
        <v>394.25</v>
      </c>
      <c r="Q41" s="9">
        <v>14</v>
      </c>
      <c r="R41" s="9">
        <v>132.5</v>
      </c>
      <c r="S41" s="9">
        <v>29.25</v>
      </c>
      <c r="T41" s="9">
        <v>86.5</v>
      </c>
      <c r="U41" s="9">
        <v>-112</v>
      </c>
      <c r="V41" s="9">
        <v>89.25</v>
      </c>
      <c r="W41" s="9">
        <v>19.75</v>
      </c>
      <c r="X41" s="9">
        <v>18.75</v>
      </c>
      <c r="Y41" s="9">
        <v>16.75</v>
      </c>
      <c r="Z41" s="9">
        <v>39</v>
      </c>
      <c r="AA41" s="9">
        <v>14486</v>
      </c>
      <c r="AB41" s="9">
        <v>1843</v>
      </c>
      <c r="AC41" s="9">
        <v>94.75</v>
      </c>
      <c r="AD41" s="9">
        <v>202.75</v>
      </c>
      <c r="AE41" s="9">
        <v>1846.25</v>
      </c>
      <c r="AF41" s="9">
        <v>74.5</v>
      </c>
      <c r="AG41" s="9">
        <v>44.75</v>
      </c>
      <c r="AH41" s="9">
        <v>8050.25</v>
      </c>
      <c r="AI41" s="9">
        <v>1075.5</v>
      </c>
      <c r="AJ41" s="9">
        <v>603</v>
      </c>
      <c r="AK41" s="9">
        <v>61.5</v>
      </c>
    </row>
    <row r="42" spans="1:37">
      <c r="A42" s="14" t="s">
        <v>88</v>
      </c>
      <c r="B42" s="14" t="s">
        <v>5</v>
      </c>
      <c r="C42" s="19">
        <v>4</v>
      </c>
      <c r="D42" s="20">
        <v>-0.12209302325581393</v>
      </c>
      <c r="E42" s="21">
        <v>1120183.1299999999</v>
      </c>
      <c r="F42" s="9">
        <v>660</v>
      </c>
      <c r="G42" s="9">
        <v>670.5</v>
      </c>
      <c r="H42" s="9">
        <v>0.5</v>
      </c>
      <c r="I42" s="9">
        <v>37.25</v>
      </c>
      <c r="J42" s="9">
        <v>83.5</v>
      </c>
      <c r="K42" s="9">
        <v>33.25</v>
      </c>
      <c r="L42" s="9">
        <v>110.25</v>
      </c>
      <c r="M42" s="9">
        <v>16.5</v>
      </c>
      <c r="N42" s="9">
        <v>5.75</v>
      </c>
      <c r="O42" s="9">
        <v>6.5</v>
      </c>
      <c r="P42" s="9">
        <v>197.5</v>
      </c>
      <c r="Q42" s="9">
        <v>11.75</v>
      </c>
      <c r="R42" s="9">
        <v>297.5</v>
      </c>
      <c r="S42" s="9">
        <v>34.25</v>
      </c>
      <c r="T42" s="9">
        <v>83.25</v>
      </c>
      <c r="U42" s="9">
        <v>-109.5</v>
      </c>
      <c r="V42" s="9">
        <v>21.5</v>
      </c>
      <c r="W42" s="9">
        <v>13.5</v>
      </c>
      <c r="X42" s="9">
        <v>40.25</v>
      </c>
      <c r="Y42" s="9">
        <v>12.25</v>
      </c>
      <c r="Z42" s="9">
        <v>42.5</v>
      </c>
      <c r="AA42" s="9">
        <v>11698.5</v>
      </c>
      <c r="AB42" s="9">
        <v>1806.75</v>
      </c>
      <c r="AC42" s="9">
        <v>54.75</v>
      </c>
      <c r="AD42" s="9">
        <v>116.25</v>
      </c>
      <c r="AE42" s="9">
        <v>853.25</v>
      </c>
      <c r="AF42" s="9">
        <v>49.75</v>
      </c>
      <c r="AG42" s="9">
        <v>29.25</v>
      </c>
      <c r="AH42" s="9">
        <v>3171.75</v>
      </c>
      <c r="AI42" s="9">
        <v>1378</v>
      </c>
      <c r="AJ42" s="9">
        <v>590.5</v>
      </c>
      <c r="AK42" s="9">
        <v>25.5</v>
      </c>
    </row>
    <row r="43" spans="1:37">
      <c r="A43" s="14" t="s">
        <v>89</v>
      </c>
      <c r="B43" s="14" t="s">
        <v>5</v>
      </c>
      <c r="C43" s="19">
        <v>4</v>
      </c>
      <c r="D43" s="20">
        <v>-1.7142857142857182E-2</v>
      </c>
      <c r="E43" s="21">
        <v>534865.49</v>
      </c>
      <c r="F43" s="9">
        <v>652.75</v>
      </c>
      <c r="G43" s="9">
        <v>1308</v>
      </c>
      <c r="H43" s="9">
        <v>-2</v>
      </c>
      <c r="I43" s="9">
        <v>85</v>
      </c>
      <c r="J43" s="9">
        <v>126.5</v>
      </c>
      <c r="K43" s="9">
        <v>53.75</v>
      </c>
      <c r="L43" s="9">
        <v>101.75</v>
      </c>
      <c r="M43" s="9">
        <v>13</v>
      </c>
      <c r="N43" s="9">
        <v>5</v>
      </c>
      <c r="O43" s="9">
        <v>6.5</v>
      </c>
      <c r="P43" s="9">
        <v>382.75</v>
      </c>
      <c r="Q43" s="9">
        <v>15.25</v>
      </c>
      <c r="R43" s="9">
        <v>302.75</v>
      </c>
      <c r="S43" s="9">
        <v>26</v>
      </c>
      <c r="T43" s="9">
        <v>78.5</v>
      </c>
      <c r="U43" s="9">
        <v>-113.5</v>
      </c>
      <c r="V43" s="9">
        <v>27.75</v>
      </c>
      <c r="W43" s="9">
        <v>20.75</v>
      </c>
      <c r="X43" s="9">
        <v>18.75</v>
      </c>
      <c r="Y43" s="9">
        <v>8.25</v>
      </c>
      <c r="Z43" s="9">
        <v>41.5</v>
      </c>
      <c r="AA43" s="9">
        <v>16972</v>
      </c>
      <c r="AB43" s="9">
        <v>1813</v>
      </c>
      <c r="AC43" s="9">
        <v>114.25</v>
      </c>
      <c r="AD43" s="9">
        <v>284.5</v>
      </c>
      <c r="AE43" s="9">
        <v>2030.5</v>
      </c>
      <c r="AF43" s="9">
        <v>58.25</v>
      </c>
      <c r="AG43" s="9">
        <v>87.75</v>
      </c>
      <c r="AH43" s="9">
        <v>8717</v>
      </c>
      <c r="AI43" s="9">
        <v>1177.75</v>
      </c>
      <c r="AJ43" s="9">
        <v>1215.5</v>
      </c>
      <c r="AK43" s="9">
        <v>64</v>
      </c>
    </row>
    <row r="44" spans="1:37">
      <c r="A44" s="15" t="s">
        <v>90</v>
      </c>
      <c r="B44" s="15" t="s">
        <v>6</v>
      </c>
      <c r="C44" s="19">
        <v>4</v>
      </c>
      <c r="D44" s="20">
        <v>-7.2625698324022187E-2</v>
      </c>
      <c r="E44" s="21">
        <v>398641.15</v>
      </c>
      <c r="F44" s="9">
        <v>311</v>
      </c>
      <c r="G44" s="9">
        <v>435</v>
      </c>
      <c r="H44" s="9">
        <v>-7</v>
      </c>
      <c r="I44" s="9">
        <v>2116.5</v>
      </c>
      <c r="J44" s="9">
        <v>66</v>
      </c>
      <c r="K44" s="9">
        <v>24.5</v>
      </c>
      <c r="L44" s="9">
        <v>46.5</v>
      </c>
      <c r="M44" s="9">
        <v>4</v>
      </c>
      <c r="N44" s="9">
        <v>-6</v>
      </c>
      <c r="O44" s="9">
        <v>2.5</v>
      </c>
      <c r="P44" s="9">
        <v>233.5</v>
      </c>
      <c r="Q44" s="9">
        <v>-14.75</v>
      </c>
      <c r="R44" s="9">
        <v>62</v>
      </c>
      <c r="S44" s="9">
        <v>5.25</v>
      </c>
      <c r="T44" s="9">
        <v>35.75</v>
      </c>
      <c r="U44" s="9">
        <v>-123.5</v>
      </c>
      <c r="V44" s="9">
        <v>19.25</v>
      </c>
      <c r="W44" s="9">
        <v>5.75</v>
      </c>
      <c r="X44" s="9">
        <v>-13.5</v>
      </c>
      <c r="Y44" s="9">
        <v>-8.5</v>
      </c>
      <c r="Z44" s="9">
        <v>11</v>
      </c>
      <c r="AA44" s="9">
        <v>14184.5</v>
      </c>
      <c r="AB44" s="9">
        <v>1406.5</v>
      </c>
      <c r="AC44" s="9">
        <v>229.25</v>
      </c>
      <c r="AD44" s="9">
        <v>169.75</v>
      </c>
      <c r="AE44" s="9">
        <v>2519</v>
      </c>
      <c r="AF44" s="9">
        <v>39.25</v>
      </c>
      <c r="AG44" s="9">
        <v>26.75</v>
      </c>
      <c r="AH44" s="9">
        <v>8265.5</v>
      </c>
      <c r="AI44" s="9">
        <v>1839.75</v>
      </c>
      <c r="AJ44" s="9">
        <v>239.75</v>
      </c>
      <c r="AK44" s="9">
        <v>40</v>
      </c>
    </row>
    <row r="45" spans="1:37">
      <c r="A45" s="15" t="s">
        <v>91</v>
      </c>
      <c r="B45" s="15" t="s">
        <v>6</v>
      </c>
      <c r="C45" s="19">
        <v>4</v>
      </c>
      <c r="D45" s="20">
        <v>-0.12359550561797757</v>
      </c>
      <c r="E45" s="21">
        <v>715253.74</v>
      </c>
      <c r="F45" s="9">
        <v>540.25</v>
      </c>
      <c r="G45" s="9">
        <v>792</v>
      </c>
      <c r="H45" s="9">
        <v>0</v>
      </c>
      <c r="I45" s="9">
        <v>1986.5</v>
      </c>
      <c r="J45" s="9">
        <v>110.5</v>
      </c>
      <c r="K45" s="9">
        <v>46.75</v>
      </c>
      <c r="L45" s="9">
        <v>84</v>
      </c>
      <c r="M45" s="9">
        <v>10.5</v>
      </c>
      <c r="N45" s="9">
        <v>7.5</v>
      </c>
      <c r="O45" s="9">
        <v>11.25</v>
      </c>
      <c r="P45" s="9">
        <v>592.25</v>
      </c>
      <c r="Q45" s="9">
        <v>5.75</v>
      </c>
      <c r="R45" s="9">
        <v>175</v>
      </c>
      <c r="S45" s="9">
        <v>23.25</v>
      </c>
      <c r="T45" s="9">
        <v>79.5</v>
      </c>
      <c r="U45" s="9">
        <v>-105.25</v>
      </c>
      <c r="V45" s="9">
        <v>45.25</v>
      </c>
      <c r="W45" s="9">
        <v>29</v>
      </c>
      <c r="X45" s="9">
        <v>27.75</v>
      </c>
      <c r="Y45" s="9">
        <v>14</v>
      </c>
      <c r="Z45" s="9">
        <v>44</v>
      </c>
      <c r="AA45" s="9">
        <v>28927.25</v>
      </c>
      <c r="AB45" s="9">
        <v>2852</v>
      </c>
      <c r="AC45" s="9">
        <v>246.5</v>
      </c>
      <c r="AD45" s="9">
        <v>275</v>
      </c>
      <c r="AE45" s="9">
        <v>3908.5</v>
      </c>
      <c r="AF45" s="9">
        <v>82.25</v>
      </c>
      <c r="AG45" s="9">
        <v>50.25</v>
      </c>
      <c r="AH45" s="9">
        <v>16619.25</v>
      </c>
      <c r="AI45" s="9">
        <v>3858.75</v>
      </c>
      <c r="AJ45" s="9">
        <v>510.75</v>
      </c>
      <c r="AK45" s="9">
        <v>71</v>
      </c>
    </row>
    <row r="46" spans="1:37">
      <c r="A46" s="15" t="s">
        <v>92</v>
      </c>
      <c r="B46" s="15" t="s">
        <v>6</v>
      </c>
      <c r="C46" s="19">
        <v>4</v>
      </c>
      <c r="D46" s="20">
        <v>-3.0303030303030304E-2</v>
      </c>
      <c r="E46" s="21">
        <v>1751208.43</v>
      </c>
      <c r="F46" s="9">
        <v>284.75</v>
      </c>
      <c r="G46" s="9">
        <v>1256.25</v>
      </c>
      <c r="H46" s="9">
        <v>2</v>
      </c>
      <c r="I46" s="9">
        <v>589</v>
      </c>
      <c r="J46" s="9">
        <v>91.25</v>
      </c>
      <c r="K46" s="9">
        <v>47</v>
      </c>
      <c r="L46" s="9">
        <v>98.25</v>
      </c>
      <c r="M46" s="9">
        <v>16.75</v>
      </c>
      <c r="N46" s="9">
        <v>4</v>
      </c>
      <c r="O46" s="9">
        <v>7</v>
      </c>
      <c r="P46" s="9">
        <v>707.75</v>
      </c>
      <c r="Q46" s="9">
        <v>11.75</v>
      </c>
      <c r="R46" s="9">
        <v>257.75</v>
      </c>
      <c r="S46" s="9">
        <v>35.25</v>
      </c>
      <c r="T46" s="9">
        <v>82.25</v>
      </c>
      <c r="U46" s="9">
        <v>-106.75</v>
      </c>
      <c r="V46" s="9">
        <v>47.75</v>
      </c>
      <c r="W46" s="9">
        <v>36.5</v>
      </c>
      <c r="X46" s="9">
        <v>25.25</v>
      </c>
      <c r="Y46" s="9">
        <v>20.5</v>
      </c>
      <c r="Z46" s="9">
        <v>38.75</v>
      </c>
      <c r="AA46" s="9">
        <v>28172</v>
      </c>
      <c r="AB46" s="9">
        <v>2908.5</v>
      </c>
      <c r="AC46" s="9">
        <v>221.75</v>
      </c>
      <c r="AD46" s="9">
        <v>221.75</v>
      </c>
      <c r="AE46" s="9">
        <v>3076.75</v>
      </c>
      <c r="AF46" s="9">
        <v>61.75</v>
      </c>
      <c r="AG46" s="9">
        <v>52.25</v>
      </c>
      <c r="AH46" s="9">
        <v>14213.75</v>
      </c>
      <c r="AI46" s="9">
        <v>2589.5</v>
      </c>
      <c r="AJ46" s="9">
        <v>928.5</v>
      </c>
      <c r="AK46" s="9">
        <v>90.75</v>
      </c>
    </row>
    <row r="47" spans="1:37">
      <c r="A47" s="16" t="s">
        <v>93</v>
      </c>
      <c r="B47" s="16" t="s">
        <v>7</v>
      </c>
      <c r="C47" s="19">
        <v>4</v>
      </c>
      <c r="D47" s="20">
        <v>3.5294117647058906E-2</v>
      </c>
      <c r="E47" s="21">
        <v>597730.28</v>
      </c>
      <c r="F47" s="9">
        <v>178.5</v>
      </c>
      <c r="G47" s="9">
        <v>593</v>
      </c>
      <c r="H47" s="9">
        <v>1.25</v>
      </c>
      <c r="I47" s="9">
        <v>469.75</v>
      </c>
      <c r="J47" s="9">
        <v>104.5</v>
      </c>
      <c r="K47" s="9">
        <v>38.75</v>
      </c>
      <c r="L47" s="9">
        <v>87.25</v>
      </c>
      <c r="M47" s="9">
        <v>7.25</v>
      </c>
      <c r="N47" s="9">
        <v>2.5</v>
      </c>
      <c r="O47" s="9">
        <v>3.5</v>
      </c>
      <c r="P47" s="9">
        <v>241.75</v>
      </c>
      <c r="Q47" s="9">
        <v>5.5</v>
      </c>
      <c r="R47" s="9">
        <v>99</v>
      </c>
      <c r="S47" s="9">
        <v>28</v>
      </c>
      <c r="T47" s="9">
        <v>66.75</v>
      </c>
      <c r="U47" s="9">
        <v>-113</v>
      </c>
      <c r="V47" s="9">
        <v>23.5</v>
      </c>
      <c r="W47" s="9">
        <v>20.75</v>
      </c>
      <c r="X47" s="9">
        <v>13</v>
      </c>
      <c r="Y47" s="9">
        <v>10</v>
      </c>
      <c r="Z47" s="9">
        <v>31.25</v>
      </c>
      <c r="AA47" s="9">
        <v>24380.5</v>
      </c>
      <c r="AB47" s="9">
        <v>2883.5</v>
      </c>
      <c r="AC47" s="9">
        <v>81.75</v>
      </c>
      <c r="AD47" s="9">
        <v>106.25</v>
      </c>
      <c r="AE47" s="9">
        <v>960.25</v>
      </c>
      <c r="AF47" s="9">
        <v>34.75</v>
      </c>
      <c r="AG47" s="9">
        <v>24.75</v>
      </c>
      <c r="AH47" s="9">
        <v>11954</v>
      </c>
      <c r="AI47" s="9">
        <v>1184.5</v>
      </c>
      <c r="AJ47" s="9">
        <v>895.75</v>
      </c>
      <c r="AK47" s="9">
        <v>23</v>
      </c>
    </row>
    <row r="48" spans="1:37">
      <c r="A48" s="16" t="s">
        <v>94</v>
      </c>
      <c r="B48" s="16" t="s">
        <v>7</v>
      </c>
      <c r="C48" s="19">
        <v>4</v>
      </c>
      <c r="D48" s="20">
        <v>-6.9148936170212796E-2</v>
      </c>
      <c r="E48" s="21">
        <v>835548.99</v>
      </c>
      <c r="F48" s="9">
        <v>247</v>
      </c>
      <c r="G48" s="9">
        <v>414.5</v>
      </c>
      <c r="H48" s="9">
        <v>-7.5</v>
      </c>
      <c r="I48" s="9">
        <v>2490.5</v>
      </c>
      <c r="J48" s="9">
        <v>78.25</v>
      </c>
      <c r="K48" s="9">
        <v>24.5</v>
      </c>
      <c r="L48" s="9">
        <v>56.5</v>
      </c>
      <c r="M48" s="9">
        <v>3.5</v>
      </c>
      <c r="N48" s="9">
        <v>-4</v>
      </c>
      <c r="O48" s="9">
        <v>4.5</v>
      </c>
      <c r="P48" s="9">
        <v>293</v>
      </c>
      <c r="Q48" s="9">
        <v>-6.25</v>
      </c>
      <c r="R48" s="9">
        <v>157.25</v>
      </c>
      <c r="S48" s="9">
        <v>10.75</v>
      </c>
      <c r="T48" s="9">
        <v>44</v>
      </c>
      <c r="U48" s="9">
        <v>-127.25</v>
      </c>
      <c r="V48" s="9">
        <v>26.5</v>
      </c>
      <c r="W48" s="9">
        <v>2.75</v>
      </c>
      <c r="X48" s="9">
        <v>-16.25</v>
      </c>
      <c r="Y48" s="9">
        <v>-4.5</v>
      </c>
      <c r="Z48" s="9">
        <v>17</v>
      </c>
      <c r="AA48" s="9">
        <v>15285</v>
      </c>
      <c r="AB48" s="9">
        <v>1721</v>
      </c>
      <c r="AC48" s="9">
        <v>146.75</v>
      </c>
      <c r="AD48" s="9">
        <v>183.25</v>
      </c>
      <c r="AE48" s="9">
        <v>2530.25</v>
      </c>
      <c r="AF48" s="9">
        <v>35.5</v>
      </c>
      <c r="AG48" s="9">
        <v>30.25</v>
      </c>
      <c r="AH48" s="9">
        <v>8524.5</v>
      </c>
      <c r="AI48" s="9">
        <v>1234.5</v>
      </c>
      <c r="AJ48" s="9">
        <v>298.5</v>
      </c>
      <c r="AK48" s="9">
        <v>33</v>
      </c>
    </row>
    <row r="49" spans="1:37">
      <c r="A49" s="16" t="s">
        <v>95</v>
      </c>
      <c r="B49" s="16" t="s">
        <v>7</v>
      </c>
      <c r="C49" s="19">
        <v>4</v>
      </c>
      <c r="D49" s="20">
        <v>-1.6042780748663141E-2</v>
      </c>
      <c r="E49" s="21">
        <v>1945852.09</v>
      </c>
      <c r="F49" s="9">
        <v>255.5</v>
      </c>
      <c r="G49" s="9">
        <v>1384</v>
      </c>
      <c r="H49" s="9">
        <v>7.5</v>
      </c>
      <c r="I49" s="9">
        <v>795.5</v>
      </c>
      <c r="J49" s="9">
        <v>84.75</v>
      </c>
      <c r="K49" s="9">
        <v>55.75</v>
      </c>
      <c r="L49" s="9">
        <v>106.75</v>
      </c>
      <c r="M49" s="9">
        <v>20.25</v>
      </c>
      <c r="N49" s="9">
        <v>18.25</v>
      </c>
      <c r="O49" s="9">
        <v>12</v>
      </c>
      <c r="P49" s="9">
        <v>359.75</v>
      </c>
      <c r="Q49" s="9">
        <v>35.25</v>
      </c>
      <c r="R49" s="9">
        <v>302.75</v>
      </c>
      <c r="S49" s="9">
        <v>33.25</v>
      </c>
      <c r="T49" s="9">
        <v>108.5</v>
      </c>
      <c r="U49" s="9">
        <v>-98.25</v>
      </c>
      <c r="V49" s="9">
        <v>34.75</v>
      </c>
      <c r="W49" s="9">
        <v>49.75</v>
      </c>
      <c r="X49" s="9">
        <v>29.75</v>
      </c>
      <c r="Y49" s="9">
        <v>26</v>
      </c>
      <c r="Z49" s="9">
        <v>58</v>
      </c>
      <c r="AA49" s="9">
        <v>26098</v>
      </c>
      <c r="AB49" s="9">
        <v>2431.5</v>
      </c>
      <c r="AC49" s="9">
        <v>150.75</v>
      </c>
      <c r="AD49" s="9">
        <v>122.25</v>
      </c>
      <c r="AE49" s="9">
        <v>1932.5</v>
      </c>
      <c r="AF49" s="9">
        <v>74.5</v>
      </c>
      <c r="AG49" s="9">
        <v>71.75</v>
      </c>
      <c r="AH49" s="9">
        <v>15391</v>
      </c>
      <c r="AI49" s="9">
        <v>3139.5</v>
      </c>
      <c r="AJ49" s="9">
        <v>1144.5</v>
      </c>
      <c r="AK49" s="9">
        <v>68.75</v>
      </c>
    </row>
    <row r="50" spans="1:37">
      <c r="A50" s="10" t="s">
        <v>96</v>
      </c>
      <c r="B50" s="10" t="s">
        <v>8</v>
      </c>
      <c r="C50" s="19">
        <v>4</v>
      </c>
      <c r="D50" s="20">
        <v>-7.9545454545454655E-2</v>
      </c>
      <c r="E50" s="21">
        <v>391079.96</v>
      </c>
      <c r="F50" s="9">
        <v>857.25</v>
      </c>
      <c r="G50" s="9">
        <v>769.5</v>
      </c>
      <c r="H50" s="9">
        <v>1</v>
      </c>
      <c r="I50" s="9">
        <v>1632.5</v>
      </c>
      <c r="J50" s="9">
        <v>153.75</v>
      </c>
      <c r="K50" s="9">
        <v>41.5</v>
      </c>
      <c r="L50" s="9">
        <v>79.25</v>
      </c>
      <c r="M50" s="9">
        <v>16.5</v>
      </c>
      <c r="N50" s="9">
        <v>22</v>
      </c>
      <c r="O50" s="9">
        <v>9</v>
      </c>
      <c r="P50" s="9">
        <v>515</v>
      </c>
      <c r="Q50" s="9">
        <v>11</v>
      </c>
      <c r="R50" s="9">
        <v>209</v>
      </c>
      <c r="S50" s="9">
        <v>36.75</v>
      </c>
      <c r="T50" s="9">
        <v>92.5</v>
      </c>
      <c r="U50" s="9">
        <v>-111.5</v>
      </c>
      <c r="V50" s="9">
        <v>53.5</v>
      </c>
      <c r="W50" s="9">
        <v>33.25</v>
      </c>
      <c r="X50" s="9">
        <v>22.25</v>
      </c>
      <c r="Y50" s="9">
        <v>17.75</v>
      </c>
      <c r="Z50" s="9">
        <v>50.75</v>
      </c>
      <c r="AA50" s="9">
        <v>28448.5</v>
      </c>
      <c r="AB50" s="9">
        <v>2678.5</v>
      </c>
      <c r="AC50" s="9">
        <v>213</v>
      </c>
      <c r="AD50" s="9">
        <v>259.75</v>
      </c>
      <c r="AE50" s="9">
        <v>2955.75</v>
      </c>
      <c r="AF50" s="9">
        <v>84</v>
      </c>
      <c r="AG50" s="9">
        <v>65</v>
      </c>
      <c r="AH50" s="9">
        <v>12950.5</v>
      </c>
      <c r="AI50" s="9">
        <v>2312.25</v>
      </c>
      <c r="AJ50" s="9">
        <v>413.5</v>
      </c>
      <c r="AK50" s="9">
        <v>68.25</v>
      </c>
    </row>
    <row r="51" spans="1:37">
      <c r="A51" s="10" t="s">
        <v>97</v>
      </c>
      <c r="B51" s="10" t="s">
        <v>8</v>
      </c>
      <c r="C51" s="19">
        <v>4</v>
      </c>
      <c r="D51" s="20">
        <v>-7.7380952380952425E-2</v>
      </c>
      <c r="E51" s="21">
        <v>459596.36</v>
      </c>
      <c r="F51" s="9">
        <v>392.5</v>
      </c>
      <c r="G51" s="9">
        <v>1111.25</v>
      </c>
      <c r="H51" s="9">
        <v>0.75</v>
      </c>
      <c r="I51" s="9">
        <v>1918.5</v>
      </c>
      <c r="J51" s="9">
        <v>140</v>
      </c>
      <c r="K51" s="9">
        <v>54</v>
      </c>
      <c r="L51" s="9">
        <v>85.75</v>
      </c>
      <c r="M51" s="9">
        <v>13</v>
      </c>
      <c r="N51" s="9">
        <v>9.5</v>
      </c>
      <c r="O51" s="9">
        <v>6.5</v>
      </c>
      <c r="P51" s="9">
        <v>345.75</v>
      </c>
      <c r="Q51" s="9">
        <v>11.5</v>
      </c>
      <c r="R51" s="9">
        <v>113.5</v>
      </c>
      <c r="S51" s="9">
        <v>37.25</v>
      </c>
      <c r="T51" s="9">
        <v>85.25</v>
      </c>
      <c r="U51" s="9">
        <v>-112</v>
      </c>
      <c r="V51" s="9">
        <v>34.5</v>
      </c>
      <c r="W51" s="9">
        <v>35.5</v>
      </c>
      <c r="X51" s="9">
        <v>19</v>
      </c>
      <c r="Y51" s="9">
        <v>18.75</v>
      </c>
      <c r="Z51" s="9">
        <v>40.75</v>
      </c>
      <c r="AA51" s="9">
        <v>27745.5</v>
      </c>
      <c r="AB51" s="9">
        <v>3298.5</v>
      </c>
      <c r="AC51" s="9">
        <v>233.25</v>
      </c>
      <c r="AD51" s="9">
        <v>232.5</v>
      </c>
      <c r="AE51" s="9">
        <v>3329.75</v>
      </c>
      <c r="AF51" s="9">
        <v>88.25</v>
      </c>
      <c r="AG51" s="9">
        <v>55.75</v>
      </c>
      <c r="AH51" s="9">
        <v>14706</v>
      </c>
      <c r="AI51" s="9">
        <v>2410.5</v>
      </c>
      <c r="AJ51" s="9">
        <v>430</v>
      </c>
      <c r="AK51" s="9">
        <v>111</v>
      </c>
    </row>
    <row r="52" spans="1:37">
      <c r="A52" s="10" t="s">
        <v>98</v>
      </c>
      <c r="B52" s="10" t="s">
        <v>8</v>
      </c>
      <c r="C52" s="19">
        <v>4</v>
      </c>
      <c r="D52" s="20">
        <v>-9.5541401273885357E-2</v>
      </c>
      <c r="E52" s="21">
        <v>2095821.69</v>
      </c>
      <c r="F52" s="9">
        <v>294.5</v>
      </c>
      <c r="G52" s="9">
        <v>400.5</v>
      </c>
      <c r="H52" s="9">
        <v>-5.5</v>
      </c>
      <c r="I52" s="9">
        <v>1888.25</v>
      </c>
      <c r="J52" s="9">
        <v>105.5</v>
      </c>
      <c r="K52" s="9">
        <v>32.5</v>
      </c>
      <c r="L52" s="9">
        <v>59.75</v>
      </c>
      <c r="M52" s="9">
        <v>5.25</v>
      </c>
      <c r="N52" s="9">
        <v>-9</v>
      </c>
      <c r="O52" s="9">
        <v>1</v>
      </c>
      <c r="P52" s="9">
        <v>474.75</v>
      </c>
      <c r="Q52" s="9">
        <v>-8</v>
      </c>
      <c r="R52" s="9">
        <v>168.75</v>
      </c>
      <c r="S52" s="9">
        <v>9.75</v>
      </c>
      <c r="T52" s="9">
        <v>46.25</v>
      </c>
      <c r="U52" s="9">
        <v>-125.5</v>
      </c>
      <c r="V52" s="9">
        <v>20.25</v>
      </c>
      <c r="W52" s="9">
        <v>6.5</v>
      </c>
      <c r="X52" s="9">
        <v>-19.75</v>
      </c>
      <c r="Y52" s="9">
        <v>-2.5</v>
      </c>
      <c r="Z52" s="9">
        <v>20.25</v>
      </c>
      <c r="AA52" s="9">
        <v>14742</v>
      </c>
      <c r="AB52" s="9">
        <v>1825</v>
      </c>
      <c r="AC52" s="9">
        <v>156.75</v>
      </c>
      <c r="AD52" s="9">
        <v>325.25</v>
      </c>
      <c r="AE52" s="9">
        <v>2326.25</v>
      </c>
      <c r="AF52" s="9">
        <v>33.25</v>
      </c>
      <c r="AG52" s="9">
        <v>25.5</v>
      </c>
      <c r="AH52" s="9">
        <v>9695.75</v>
      </c>
      <c r="AI52" s="9">
        <v>1385.25</v>
      </c>
      <c r="AJ52" s="9">
        <v>408.5</v>
      </c>
      <c r="AK52" s="9">
        <v>54.25</v>
      </c>
    </row>
    <row r="53" spans="1:37">
      <c r="A53" s="11" t="s">
        <v>179</v>
      </c>
      <c r="B53" s="11" t="s">
        <v>2</v>
      </c>
      <c r="C53" s="19">
        <v>5</v>
      </c>
      <c r="D53" s="20">
        <v>-0.10215053763440871</v>
      </c>
      <c r="E53" s="21">
        <v>2037708.4</v>
      </c>
    </row>
    <row r="54" spans="1:37">
      <c r="A54" s="11" t="s">
        <v>180</v>
      </c>
      <c r="B54" s="11" t="s">
        <v>2</v>
      </c>
      <c r="C54" s="19">
        <v>5</v>
      </c>
      <c r="D54" s="20">
        <v>-0.15028901734104053</v>
      </c>
      <c r="E54" s="21">
        <v>2225441.19</v>
      </c>
    </row>
    <row r="55" spans="1:37">
      <c r="A55" s="11" t="s">
        <v>181</v>
      </c>
      <c r="B55" s="11" t="s">
        <v>2</v>
      </c>
      <c r="C55" s="19">
        <v>5</v>
      </c>
      <c r="D55" s="20">
        <v>-0.12290502793296086</v>
      </c>
      <c r="E55" s="21">
        <v>1043200.91</v>
      </c>
    </row>
    <row r="56" spans="1:37">
      <c r="A56" s="12" t="s">
        <v>182</v>
      </c>
      <c r="B56" s="12" t="s">
        <v>3</v>
      </c>
      <c r="C56" s="19">
        <v>5</v>
      </c>
      <c r="D56" s="20">
        <v>-4.8484848484848533E-2</v>
      </c>
      <c r="E56" s="21">
        <v>4412680.95</v>
      </c>
    </row>
    <row r="57" spans="1:37">
      <c r="A57" s="12" t="s">
        <v>183</v>
      </c>
      <c r="B57" s="12" t="s">
        <v>3</v>
      </c>
      <c r="C57" s="19">
        <v>5</v>
      </c>
      <c r="D57" s="20">
        <v>-6.0773480662983499E-2</v>
      </c>
      <c r="E57" s="21">
        <v>2508598.91</v>
      </c>
    </row>
    <row r="58" spans="1:37">
      <c r="A58" s="12" t="s">
        <v>184</v>
      </c>
      <c r="B58" s="12" t="s">
        <v>3</v>
      </c>
      <c r="C58" s="19">
        <v>5</v>
      </c>
      <c r="D58" s="20">
        <v>-2.7472527472527472E-2</v>
      </c>
      <c r="E58" s="21">
        <v>2921785.38</v>
      </c>
    </row>
    <row r="59" spans="1:37">
      <c r="A59" s="13" t="s">
        <v>185</v>
      </c>
      <c r="B59" s="13" t="s">
        <v>4</v>
      </c>
      <c r="C59" s="19">
        <v>5</v>
      </c>
      <c r="D59" s="20">
        <v>-1.7142857142857182E-2</v>
      </c>
      <c r="E59" s="21">
        <v>511487.63</v>
      </c>
    </row>
    <row r="60" spans="1:37">
      <c r="A60" s="13" t="s">
        <v>186</v>
      </c>
      <c r="B60" s="13" t="s">
        <v>4</v>
      </c>
      <c r="C60" s="19">
        <v>5</v>
      </c>
      <c r="D60" s="20">
        <v>-7.0270270270270302E-2</v>
      </c>
    </row>
    <row r="61" spans="1:37">
      <c r="A61" s="13" t="s">
        <v>187</v>
      </c>
      <c r="B61" s="13" t="s">
        <v>4</v>
      </c>
      <c r="C61" s="19">
        <v>5</v>
      </c>
      <c r="D61" s="20">
        <v>2.3952095808383363E-2</v>
      </c>
    </row>
    <row r="62" spans="1:37">
      <c r="A62" s="14" t="s">
        <v>188</v>
      </c>
      <c r="B62" s="14" t="s">
        <v>5</v>
      </c>
      <c r="C62" s="19">
        <v>5</v>
      </c>
      <c r="D62" s="20">
        <v>-9.7435897435897367E-2</v>
      </c>
      <c r="E62" s="21">
        <v>2546648.9300000002</v>
      </c>
    </row>
    <row r="63" spans="1:37">
      <c r="A63" s="14" t="s">
        <v>189</v>
      </c>
      <c r="B63" s="14" t="s">
        <v>5</v>
      </c>
      <c r="C63" s="19">
        <v>5</v>
      </c>
      <c r="D63" s="20">
        <v>-7.4074074074074001E-2</v>
      </c>
      <c r="E63" s="21">
        <v>1446595.08</v>
      </c>
    </row>
    <row r="64" spans="1:37">
      <c r="A64" s="14" t="s">
        <v>190</v>
      </c>
      <c r="B64" s="14" t="s">
        <v>5</v>
      </c>
      <c r="C64" s="19">
        <v>5</v>
      </c>
      <c r="D64" s="20">
        <v>-4.6242774566474028E-2</v>
      </c>
      <c r="E64" s="21">
        <v>724008.67</v>
      </c>
    </row>
    <row r="65" spans="1:37">
      <c r="A65" s="15" t="s">
        <v>191</v>
      </c>
      <c r="B65" s="15" t="s">
        <v>6</v>
      </c>
      <c r="C65" s="19">
        <v>5</v>
      </c>
      <c r="D65" s="20">
        <v>-9.6256684491978634E-2</v>
      </c>
      <c r="E65" s="21">
        <v>3882308.88</v>
      </c>
    </row>
    <row r="66" spans="1:37">
      <c r="A66" s="15" t="s">
        <v>192</v>
      </c>
      <c r="B66" s="15" t="s">
        <v>6</v>
      </c>
      <c r="C66" s="19">
        <v>5</v>
      </c>
      <c r="D66" s="20">
        <v>-0.2</v>
      </c>
      <c r="E66" s="21">
        <v>10480143.07</v>
      </c>
    </row>
    <row r="67" spans="1:37">
      <c r="A67" s="15" t="s">
        <v>193</v>
      </c>
      <c r="B67" s="15" t="s">
        <v>6</v>
      </c>
      <c r="C67" s="19">
        <v>5</v>
      </c>
      <c r="D67" s="20">
        <v>-0.15591397849462377</v>
      </c>
      <c r="E67" s="21">
        <v>15318153.539999999</v>
      </c>
    </row>
    <row r="68" spans="1:37">
      <c r="A68" s="16" t="s">
        <v>194</v>
      </c>
      <c r="B68" s="16" t="s">
        <v>7</v>
      </c>
      <c r="C68" s="19">
        <v>5</v>
      </c>
      <c r="D68" s="20">
        <v>-0.12500000000000006</v>
      </c>
      <c r="E68" s="21">
        <v>4196886.13</v>
      </c>
    </row>
    <row r="69" spans="1:37">
      <c r="A69" s="16" t="s">
        <v>195</v>
      </c>
      <c r="B69" s="16" t="s">
        <v>7</v>
      </c>
      <c r="C69" s="19">
        <v>5</v>
      </c>
      <c r="D69" s="20">
        <v>-8.9887640449438283E-2</v>
      </c>
      <c r="E69" s="21">
        <v>7453871.0199999996</v>
      </c>
    </row>
    <row r="70" spans="1:37">
      <c r="A70" s="16" t="s">
        <v>196</v>
      </c>
      <c r="B70" s="16" t="s">
        <v>7</v>
      </c>
      <c r="C70" s="19">
        <v>5</v>
      </c>
      <c r="D70" s="20">
        <v>-8.8888888888888962E-2</v>
      </c>
      <c r="E70" s="21">
        <v>1775485.82</v>
      </c>
    </row>
    <row r="71" spans="1:37">
      <c r="A71" s="10" t="s">
        <v>197</v>
      </c>
      <c r="B71" s="10" t="s">
        <v>8</v>
      </c>
      <c r="C71" s="19">
        <v>5</v>
      </c>
      <c r="D71" s="20">
        <v>-0.16560509554140126</v>
      </c>
      <c r="E71" s="21">
        <v>5355670.2300000004</v>
      </c>
    </row>
    <row r="72" spans="1:37">
      <c r="A72" s="10" t="s">
        <v>198</v>
      </c>
      <c r="B72" s="10" t="s">
        <v>8</v>
      </c>
      <c r="C72" s="19">
        <v>5</v>
      </c>
      <c r="D72" s="20">
        <v>-0.10559006211180129</v>
      </c>
      <c r="E72" s="21">
        <v>2904573.3</v>
      </c>
    </row>
    <row r="73" spans="1:37">
      <c r="A73" s="10" t="s">
        <v>199</v>
      </c>
      <c r="B73" s="10" t="s">
        <v>8</v>
      </c>
      <c r="C73" s="19">
        <v>5</v>
      </c>
      <c r="D73" s="20">
        <v>-0.1445086705202312</v>
      </c>
      <c r="E73" s="21">
        <v>5652167.7300000004</v>
      </c>
    </row>
    <row r="74" spans="1:37">
      <c r="A74" s="11" t="s">
        <v>99</v>
      </c>
      <c r="B74" s="11" t="s">
        <v>2</v>
      </c>
      <c r="C74" s="19">
        <v>6</v>
      </c>
      <c r="D74" s="20">
        <v>-0.14835164835164832</v>
      </c>
      <c r="E74" s="21">
        <v>11282150.359999999</v>
      </c>
      <c r="F74" s="9">
        <v>6405.75</v>
      </c>
      <c r="G74" s="9">
        <v>2119.75</v>
      </c>
      <c r="H74" s="9">
        <v>8</v>
      </c>
      <c r="I74" s="9">
        <v>25466</v>
      </c>
      <c r="J74" s="9">
        <v>234.25</v>
      </c>
      <c r="K74" s="9">
        <v>108.5</v>
      </c>
      <c r="L74" s="9">
        <v>120.25</v>
      </c>
      <c r="M74" s="9">
        <v>35.75</v>
      </c>
      <c r="N74" s="9">
        <v>164.5</v>
      </c>
      <c r="O74" s="9">
        <v>22</v>
      </c>
      <c r="P74" s="9">
        <v>2907</v>
      </c>
      <c r="Q74" s="9">
        <v>30.75</v>
      </c>
      <c r="R74" s="9">
        <v>282.5</v>
      </c>
      <c r="S74" s="9">
        <v>545.75</v>
      </c>
      <c r="T74" s="9">
        <v>117</v>
      </c>
      <c r="U74" s="9">
        <v>-84.25</v>
      </c>
      <c r="V74" s="9">
        <v>814.5</v>
      </c>
      <c r="W74" s="9">
        <v>106.25</v>
      </c>
      <c r="X74" s="9">
        <v>76.25</v>
      </c>
      <c r="Y74" s="9">
        <v>52.5</v>
      </c>
      <c r="Z74" s="9">
        <v>182</v>
      </c>
      <c r="AA74" s="9">
        <v>28368</v>
      </c>
      <c r="AB74" s="9">
        <v>5316</v>
      </c>
      <c r="AC74" s="9">
        <v>1524.5</v>
      </c>
      <c r="AD74" s="9">
        <v>4260.5</v>
      </c>
      <c r="AE74" s="9">
        <v>15464.25</v>
      </c>
      <c r="AF74" s="9">
        <v>229.25</v>
      </c>
      <c r="AG74" s="9">
        <v>235.25</v>
      </c>
      <c r="AH74" s="9">
        <v>24813.75</v>
      </c>
      <c r="AI74" s="9">
        <v>6523.5</v>
      </c>
      <c r="AJ74" s="9">
        <v>609.25</v>
      </c>
      <c r="AK74" s="9">
        <v>234.25</v>
      </c>
    </row>
    <row r="75" spans="1:37">
      <c r="A75" s="11" t="s">
        <v>100</v>
      </c>
      <c r="B75" s="11" t="s">
        <v>2</v>
      </c>
      <c r="C75" s="19">
        <v>6</v>
      </c>
      <c r="D75" s="20">
        <v>-0.17919075144508678</v>
      </c>
      <c r="E75" s="21">
        <v>5518389.2300000004</v>
      </c>
      <c r="F75" s="9">
        <v>621.75</v>
      </c>
      <c r="G75" s="9">
        <v>1023.75</v>
      </c>
      <c r="H75" s="9">
        <v>5.25</v>
      </c>
      <c r="I75" s="9">
        <v>12688.5</v>
      </c>
      <c r="J75" s="9">
        <v>110</v>
      </c>
      <c r="K75" s="9">
        <v>48</v>
      </c>
      <c r="L75" s="9">
        <v>69.75</v>
      </c>
      <c r="M75" s="9">
        <v>19</v>
      </c>
      <c r="N75" s="9">
        <v>59.75</v>
      </c>
      <c r="O75" s="9">
        <v>12.5</v>
      </c>
      <c r="P75" s="9">
        <v>344</v>
      </c>
      <c r="Q75" s="9">
        <v>8</v>
      </c>
      <c r="R75" s="9">
        <v>239.75</v>
      </c>
      <c r="S75" s="9">
        <v>229.5</v>
      </c>
      <c r="T75" s="9">
        <v>82.75</v>
      </c>
      <c r="U75" s="9">
        <v>-248.25</v>
      </c>
      <c r="V75" s="9">
        <v>51.25</v>
      </c>
      <c r="W75" s="9">
        <v>42.5</v>
      </c>
      <c r="X75" s="9">
        <v>17.25</v>
      </c>
      <c r="Y75" s="9">
        <v>13</v>
      </c>
      <c r="Z75" s="9">
        <v>88</v>
      </c>
      <c r="AA75" s="9">
        <v>25136.75</v>
      </c>
      <c r="AB75" s="9">
        <v>1508.5</v>
      </c>
      <c r="AC75" s="9">
        <v>257.5</v>
      </c>
      <c r="AD75" s="9">
        <v>921</v>
      </c>
      <c r="AE75" s="9">
        <v>9058.5</v>
      </c>
      <c r="AF75" s="9">
        <v>99.75</v>
      </c>
      <c r="AG75" s="9">
        <v>105.75</v>
      </c>
      <c r="AH75" s="9">
        <v>19130.5</v>
      </c>
      <c r="AI75" s="9">
        <v>5966</v>
      </c>
      <c r="AJ75" s="9">
        <v>408</v>
      </c>
      <c r="AK75" s="9">
        <v>61.25</v>
      </c>
    </row>
    <row r="76" spans="1:37">
      <c r="A76" s="11" t="s">
        <v>101</v>
      </c>
      <c r="B76" s="11" t="s">
        <v>2</v>
      </c>
      <c r="C76" s="19">
        <v>6</v>
      </c>
      <c r="D76" s="20">
        <v>-5.6818181818181816E-2</v>
      </c>
      <c r="E76" s="21">
        <v>1801743.87</v>
      </c>
      <c r="F76" s="9">
        <v>1517.75</v>
      </c>
      <c r="G76" s="9">
        <v>1196</v>
      </c>
      <c r="H76" s="9">
        <v>6.5</v>
      </c>
      <c r="I76" s="9">
        <v>16451.25</v>
      </c>
      <c r="J76" s="9">
        <v>127.5</v>
      </c>
      <c r="K76" s="9">
        <v>91</v>
      </c>
      <c r="L76" s="9">
        <v>80.25</v>
      </c>
      <c r="M76" s="9">
        <v>22.75</v>
      </c>
      <c r="N76" s="9">
        <v>90</v>
      </c>
      <c r="O76" s="9">
        <v>17.75</v>
      </c>
      <c r="P76" s="9">
        <v>607.75</v>
      </c>
      <c r="Q76" s="9">
        <v>16.25</v>
      </c>
      <c r="R76" s="9">
        <v>133</v>
      </c>
      <c r="S76" s="9">
        <v>283.5</v>
      </c>
      <c r="T76" s="9">
        <v>83.75</v>
      </c>
      <c r="U76" s="9">
        <v>-244.5</v>
      </c>
      <c r="V76" s="9">
        <v>166</v>
      </c>
      <c r="W76" s="9">
        <v>57.5</v>
      </c>
      <c r="X76" s="9">
        <v>58.75</v>
      </c>
      <c r="Y76" s="9">
        <v>25.25</v>
      </c>
      <c r="Z76" s="9">
        <v>107.5</v>
      </c>
      <c r="AA76" s="9">
        <v>26836</v>
      </c>
      <c r="AB76" s="9">
        <v>4967</v>
      </c>
      <c r="AC76" s="9">
        <v>410.5</v>
      </c>
      <c r="AD76" s="9">
        <v>1479.75</v>
      </c>
      <c r="AE76" s="9">
        <v>12778</v>
      </c>
      <c r="AF76" s="9">
        <v>122</v>
      </c>
      <c r="AG76" s="9">
        <v>130</v>
      </c>
      <c r="AH76" s="9">
        <v>18738</v>
      </c>
      <c r="AI76" s="9">
        <v>6710.75</v>
      </c>
      <c r="AJ76" s="9">
        <v>597.5</v>
      </c>
      <c r="AK76" s="9">
        <v>78.75</v>
      </c>
    </row>
    <row r="77" spans="1:37">
      <c r="A77" s="12" t="s">
        <v>102</v>
      </c>
      <c r="B77" s="12" t="s">
        <v>3</v>
      </c>
      <c r="C77" s="19">
        <v>6</v>
      </c>
      <c r="D77" s="20">
        <v>-6.8965517241379282E-2</v>
      </c>
      <c r="E77" s="21">
        <v>4015906.64</v>
      </c>
      <c r="F77" s="9">
        <v>2191</v>
      </c>
      <c r="G77" s="9">
        <v>987.25</v>
      </c>
      <c r="H77" s="9">
        <v>2.5</v>
      </c>
      <c r="I77" s="9">
        <v>24076.25</v>
      </c>
      <c r="J77" s="9">
        <v>151</v>
      </c>
      <c r="K77" s="9">
        <v>118</v>
      </c>
      <c r="L77" s="9">
        <v>83.5</v>
      </c>
      <c r="M77" s="9">
        <v>27.75</v>
      </c>
      <c r="N77" s="9">
        <v>121.75</v>
      </c>
      <c r="O77" s="9">
        <v>14.5</v>
      </c>
      <c r="P77" s="9">
        <v>1473.25</v>
      </c>
      <c r="Q77" s="9">
        <v>18.5</v>
      </c>
      <c r="R77" s="9">
        <v>240.75</v>
      </c>
      <c r="S77" s="9">
        <v>469.25</v>
      </c>
      <c r="T77" s="9">
        <v>97</v>
      </c>
      <c r="U77" s="9">
        <v>-239.5</v>
      </c>
      <c r="V77" s="9">
        <v>83.5</v>
      </c>
      <c r="W77" s="9">
        <v>55</v>
      </c>
      <c r="X77" s="9">
        <v>51.75</v>
      </c>
      <c r="Y77" s="9">
        <v>20.25</v>
      </c>
      <c r="Z77" s="9">
        <v>115.5</v>
      </c>
      <c r="AA77" s="9">
        <v>27574</v>
      </c>
      <c r="AB77" s="9">
        <v>4017</v>
      </c>
      <c r="AC77" s="9">
        <v>495</v>
      </c>
      <c r="AD77" s="9">
        <v>3059.5</v>
      </c>
      <c r="AE77" s="9">
        <v>15485.25</v>
      </c>
      <c r="AF77" s="9">
        <v>100</v>
      </c>
      <c r="AG77" s="9">
        <v>131</v>
      </c>
      <c r="AH77" s="9">
        <v>21233</v>
      </c>
      <c r="AI77" s="9">
        <v>6416.25</v>
      </c>
      <c r="AJ77" s="9">
        <v>456</v>
      </c>
      <c r="AK77" s="9">
        <v>98.75</v>
      </c>
    </row>
    <row r="78" spans="1:37">
      <c r="A78" s="12" t="s">
        <v>103</v>
      </c>
      <c r="B78" s="12" t="s">
        <v>3</v>
      </c>
      <c r="C78" s="19">
        <v>6</v>
      </c>
      <c r="D78" s="20">
        <v>-0.10909090909090914</v>
      </c>
      <c r="E78" s="21">
        <v>8953176.8599999994</v>
      </c>
      <c r="F78" s="9">
        <v>3151</v>
      </c>
      <c r="G78" s="9">
        <v>1576.25</v>
      </c>
      <c r="H78" s="9">
        <v>7.75</v>
      </c>
      <c r="I78" s="9">
        <v>36102.25</v>
      </c>
      <c r="J78" s="9">
        <v>174</v>
      </c>
      <c r="K78" s="9">
        <v>107.75</v>
      </c>
      <c r="L78" s="9">
        <v>94</v>
      </c>
      <c r="M78" s="9">
        <v>39.5</v>
      </c>
      <c r="N78" s="9">
        <v>106.75</v>
      </c>
      <c r="O78" s="9">
        <v>18</v>
      </c>
      <c r="P78" s="9">
        <v>846</v>
      </c>
      <c r="Q78" s="9">
        <v>18</v>
      </c>
      <c r="R78" s="9">
        <v>197.5</v>
      </c>
      <c r="S78" s="9">
        <v>790.75</v>
      </c>
      <c r="T78" s="9">
        <v>104.75</v>
      </c>
      <c r="U78" s="9">
        <v>-240.5</v>
      </c>
      <c r="V78" s="9">
        <v>176.75</v>
      </c>
      <c r="W78" s="9">
        <v>70</v>
      </c>
      <c r="X78" s="9">
        <v>60.5</v>
      </c>
      <c r="Y78" s="9">
        <v>31.25</v>
      </c>
      <c r="Z78" s="9">
        <v>151.5</v>
      </c>
      <c r="AA78" s="9">
        <v>27821.75</v>
      </c>
      <c r="AB78" s="9">
        <v>3330.25</v>
      </c>
      <c r="AC78" s="9">
        <v>599.5</v>
      </c>
      <c r="AD78" s="9">
        <v>3814</v>
      </c>
      <c r="AE78" s="9">
        <v>16292</v>
      </c>
      <c r="AF78" s="9">
        <v>147.5</v>
      </c>
      <c r="AG78" s="9">
        <v>174.5</v>
      </c>
      <c r="AH78" s="9">
        <v>20063.5</v>
      </c>
      <c r="AI78" s="9">
        <v>7113.25</v>
      </c>
      <c r="AJ78" s="9">
        <v>376</v>
      </c>
      <c r="AK78" s="9">
        <v>185</v>
      </c>
    </row>
    <row r="79" spans="1:37">
      <c r="A79" s="12" t="s">
        <v>104</v>
      </c>
      <c r="B79" s="12" t="s">
        <v>3</v>
      </c>
      <c r="C79" s="19">
        <v>6</v>
      </c>
      <c r="D79" s="20">
        <v>-1.0695187165775364E-2</v>
      </c>
      <c r="E79" s="21">
        <v>236777.34</v>
      </c>
      <c r="F79" s="9">
        <v>3728</v>
      </c>
      <c r="G79" s="9">
        <v>2607</v>
      </c>
      <c r="H79" s="9">
        <v>13.25</v>
      </c>
      <c r="I79" s="9">
        <v>36419.25</v>
      </c>
      <c r="J79" s="9">
        <v>210</v>
      </c>
      <c r="K79" s="9">
        <v>193</v>
      </c>
      <c r="L79" s="9">
        <v>108</v>
      </c>
      <c r="M79" s="9">
        <v>73.5</v>
      </c>
      <c r="N79" s="9">
        <v>221</v>
      </c>
      <c r="O79" s="9">
        <v>28</v>
      </c>
      <c r="P79" s="9">
        <v>1705.5</v>
      </c>
      <c r="Q79" s="9">
        <v>20.25</v>
      </c>
      <c r="R79" s="9">
        <v>237</v>
      </c>
      <c r="S79" s="9">
        <v>832.75</v>
      </c>
      <c r="T79" s="9">
        <v>118.75</v>
      </c>
      <c r="U79" s="9">
        <v>-219.75</v>
      </c>
      <c r="V79" s="9">
        <v>220.25</v>
      </c>
      <c r="W79" s="9">
        <v>78.5</v>
      </c>
      <c r="X79" s="9">
        <v>124</v>
      </c>
      <c r="Y79" s="9">
        <v>26</v>
      </c>
      <c r="Z79" s="9">
        <v>222</v>
      </c>
      <c r="AA79" s="9">
        <v>28836</v>
      </c>
      <c r="AB79" s="9">
        <v>7215</v>
      </c>
      <c r="AC79" s="9">
        <v>926</v>
      </c>
      <c r="AD79" s="9">
        <v>3847.75</v>
      </c>
      <c r="AE79" s="9">
        <v>17847.5</v>
      </c>
      <c r="AF79" s="9">
        <v>175</v>
      </c>
      <c r="AG79" s="9">
        <v>205.75</v>
      </c>
      <c r="AH79" s="9">
        <v>20519</v>
      </c>
      <c r="AI79" s="9">
        <v>6779.25</v>
      </c>
      <c r="AJ79" s="9">
        <v>425.75</v>
      </c>
      <c r="AK79" s="9">
        <v>219.5</v>
      </c>
    </row>
    <row r="80" spans="1:37">
      <c r="A80" s="13" t="s">
        <v>105</v>
      </c>
      <c r="B80" s="13" t="s">
        <v>4</v>
      </c>
      <c r="C80" s="19">
        <v>6</v>
      </c>
      <c r="D80" s="20">
        <v>-2.1390374331550728E-2</v>
      </c>
      <c r="E80" s="21">
        <v>218836.41</v>
      </c>
      <c r="F80" s="9">
        <v>552.25</v>
      </c>
      <c r="G80" s="9">
        <v>821</v>
      </c>
      <c r="H80" s="9">
        <v>3.25</v>
      </c>
      <c r="I80" s="9">
        <v>7169.25</v>
      </c>
      <c r="J80" s="9">
        <v>116.5</v>
      </c>
      <c r="K80" s="9">
        <v>79.75</v>
      </c>
      <c r="L80" s="9">
        <v>84.75</v>
      </c>
      <c r="M80" s="9">
        <v>25.75</v>
      </c>
      <c r="N80" s="9">
        <v>102</v>
      </c>
      <c r="O80" s="9">
        <v>13</v>
      </c>
      <c r="P80" s="9">
        <v>160.25</v>
      </c>
      <c r="Q80" s="9">
        <v>20.5</v>
      </c>
      <c r="R80" s="9">
        <v>286.5</v>
      </c>
      <c r="S80" s="9">
        <v>125.5</v>
      </c>
      <c r="T80" s="9">
        <v>85.5</v>
      </c>
      <c r="U80" s="9">
        <v>-241.5</v>
      </c>
      <c r="V80" s="9">
        <v>63.5</v>
      </c>
      <c r="W80" s="9">
        <v>59.5</v>
      </c>
      <c r="X80" s="9">
        <v>48.5</v>
      </c>
      <c r="Y80" s="9">
        <v>19</v>
      </c>
      <c r="Z80" s="9">
        <v>72.75</v>
      </c>
      <c r="AA80" s="9">
        <v>25027</v>
      </c>
      <c r="AB80" s="9">
        <v>1913</v>
      </c>
      <c r="AC80" s="9">
        <v>100.75</v>
      </c>
      <c r="AD80" s="9">
        <v>215.75</v>
      </c>
      <c r="AE80" s="9">
        <v>4155.25</v>
      </c>
      <c r="AF80" s="9">
        <v>74</v>
      </c>
      <c r="AG80" s="9">
        <v>95.5</v>
      </c>
      <c r="AH80" s="9">
        <v>22138</v>
      </c>
      <c r="AI80" s="9">
        <v>4459.75</v>
      </c>
      <c r="AJ80" s="9">
        <v>645</v>
      </c>
      <c r="AK80" s="9">
        <v>61.75</v>
      </c>
    </row>
    <row r="81" spans="1:37">
      <c r="A81" s="13" t="s">
        <v>106</v>
      </c>
      <c r="B81" s="13" t="s">
        <v>4</v>
      </c>
      <c r="C81" s="19">
        <v>6</v>
      </c>
      <c r="D81" s="20">
        <v>-5.0561797752809105E-2</v>
      </c>
      <c r="E81" s="21">
        <v>85951.84</v>
      </c>
      <c r="F81" s="9">
        <v>475</v>
      </c>
      <c r="G81" s="9">
        <v>752</v>
      </c>
      <c r="H81" s="9">
        <v>1</v>
      </c>
      <c r="I81" s="9">
        <v>4778.75</v>
      </c>
      <c r="J81" s="9">
        <v>95.5</v>
      </c>
      <c r="K81" s="9">
        <v>72.5</v>
      </c>
      <c r="L81" s="9">
        <v>90.5</v>
      </c>
      <c r="M81" s="9">
        <v>27.5</v>
      </c>
      <c r="N81" s="9">
        <v>40.5</v>
      </c>
      <c r="O81" s="9">
        <v>9</v>
      </c>
      <c r="P81" s="9">
        <v>138.25</v>
      </c>
      <c r="Q81" s="9">
        <v>15.5</v>
      </c>
      <c r="R81" s="9">
        <v>189.75</v>
      </c>
      <c r="S81" s="9">
        <v>103</v>
      </c>
      <c r="T81" s="9">
        <v>77.5</v>
      </c>
      <c r="U81" s="9">
        <v>-246</v>
      </c>
      <c r="V81" s="9">
        <v>54.5</v>
      </c>
      <c r="W81" s="9">
        <v>46.5</v>
      </c>
      <c r="X81" s="9">
        <v>37.75</v>
      </c>
      <c r="Y81" s="9">
        <v>13.75</v>
      </c>
      <c r="Z81" s="9">
        <v>71.5</v>
      </c>
      <c r="AA81" s="9">
        <v>23794</v>
      </c>
      <c r="AB81" s="9">
        <v>1620</v>
      </c>
      <c r="AC81" s="9">
        <v>99</v>
      </c>
      <c r="AD81" s="9">
        <v>172</v>
      </c>
      <c r="AE81" s="9">
        <v>2610.25</v>
      </c>
      <c r="AF81" s="9">
        <v>55</v>
      </c>
      <c r="AG81" s="9">
        <v>67.25</v>
      </c>
      <c r="AH81" s="9">
        <v>19683.5</v>
      </c>
      <c r="AI81" s="9">
        <v>4134.75</v>
      </c>
      <c r="AJ81" s="9">
        <v>549.5</v>
      </c>
      <c r="AK81" s="9">
        <v>24</v>
      </c>
    </row>
    <row r="82" spans="1:37">
      <c r="A82" s="13" t="s">
        <v>107</v>
      </c>
      <c r="B82" s="13" t="s">
        <v>4</v>
      </c>
      <c r="C82" s="19">
        <v>6</v>
      </c>
      <c r="D82" s="20">
        <v>-1.0928961748633842E-2</v>
      </c>
      <c r="E82" s="21">
        <v>10920.03</v>
      </c>
      <c r="F82" s="9">
        <v>593.75</v>
      </c>
      <c r="G82" s="9">
        <v>1043.25</v>
      </c>
      <c r="H82" s="9">
        <v>1.75</v>
      </c>
      <c r="I82" s="9">
        <v>2127.5</v>
      </c>
      <c r="J82" s="9">
        <v>115</v>
      </c>
      <c r="K82" s="9">
        <v>92</v>
      </c>
      <c r="L82" s="9">
        <v>92.25</v>
      </c>
      <c r="M82" s="9">
        <v>34</v>
      </c>
      <c r="N82" s="9">
        <v>83.5</v>
      </c>
      <c r="O82" s="9">
        <v>14</v>
      </c>
      <c r="P82" s="9">
        <v>203</v>
      </c>
      <c r="Q82" s="9">
        <v>10.5</v>
      </c>
      <c r="R82" s="9">
        <v>109.5</v>
      </c>
      <c r="S82" s="9">
        <v>58.75</v>
      </c>
      <c r="T82" s="9">
        <v>86.5</v>
      </c>
      <c r="U82" s="9">
        <v>-242.75</v>
      </c>
      <c r="V82" s="9">
        <v>99.25</v>
      </c>
      <c r="W82" s="9">
        <v>54</v>
      </c>
      <c r="X82" s="9">
        <v>75.5</v>
      </c>
      <c r="Y82" s="9">
        <v>20</v>
      </c>
      <c r="Z82" s="9">
        <v>167</v>
      </c>
      <c r="AA82" s="9">
        <v>21471.25</v>
      </c>
      <c r="AB82" s="9">
        <v>2982.5</v>
      </c>
      <c r="AC82" s="9">
        <v>78.75</v>
      </c>
      <c r="AD82" s="9">
        <v>114.75</v>
      </c>
      <c r="AE82" s="9">
        <v>1644.5</v>
      </c>
      <c r="AF82" s="9">
        <v>72</v>
      </c>
      <c r="AG82" s="9">
        <v>93.5</v>
      </c>
      <c r="AH82" s="9">
        <v>19758.25</v>
      </c>
      <c r="AI82" s="9">
        <v>3309.25</v>
      </c>
      <c r="AJ82" s="9">
        <v>486</v>
      </c>
      <c r="AK82" s="9">
        <v>51.75</v>
      </c>
    </row>
    <row r="83" spans="1:37">
      <c r="A83" s="14" t="s">
        <v>108</v>
      </c>
      <c r="B83" s="14" t="s">
        <v>5</v>
      </c>
      <c r="C83" s="19">
        <v>6</v>
      </c>
      <c r="D83" s="20">
        <v>-0.10674157303370788</v>
      </c>
      <c r="E83" s="21">
        <v>1244800.28</v>
      </c>
      <c r="F83" s="9">
        <v>8648.25</v>
      </c>
      <c r="G83" s="9">
        <v>2545.5</v>
      </c>
      <c r="H83" s="9">
        <v>10</v>
      </c>
      <c r="I83" s="9">
        <v>26842.25</v>
      </c>
      <c r="J83" s="9">
        <v>263.25</v>
      </c>
      <c r="K83" s="9">
        <v>155.75</v>
      </c>
      <c r="L83" s="9">
        <v>95.25</v>
      </c>
      <c r="M83" s="9">
        <v>109</v>
      </c>
      <c r="N83" s="9">
        <v>99</v>
      </c>
      <c r="O83" s="9">
        <v>74.25</v>
      </c>
      <c r="P83" s="9">
        <v>4913</v>
      </c>
      <c r="Q83" s="9">
        <v>12.25</v>
      </c>
      <c r="R83" s="9">
        <v>204.25</v>
      </c>
      <c r="S83" s="9">
        <v>442.75</v>
      </c>
      <c r="T83" s="9">
        <v>78</v>
      </c>
      <c r="U83" s="9">
        <v>-248</v>
      </c>
      <c r="V83" s="9">
        <v>571.25</v>
      </c>
      <c r="W83" s="9">
        <v>79.75</v>
      </c>
      <c r="X83" s="9">
        <v>100</v>
      </c>
      <c r="Y83" s="9">
        <v>17</v>
      </c>
      <c r="Z83" s="9">
        <v>112.5</v>
      </c>
      <c r="AA83" s="9">
        <v>29043.25</v>
      </c>
      <c r="AB83" s="9">
        <v>9588</v>
      </c>
      <c r="AC83" s="9">
        <v>3783</v>
      </c>
      <c r="AD83" s="9">
        <v>4410.75</v>
      </c>
      <c r="AE83" s="9">
        <v>18274.5</v>
      </c>
      <c r="AF83" s="9">
        <v>206.5</v>
      </c>
      <c r="AG83" s="9">
        <v>210.75</v>
      </c>
      <c r="AH83" s="9">
        <v>21504.5</v>
      </c>
      <c r="AI83" s="9">
        <v>4482</v>
      </c>
      <c r="AJ83" s="9">
        <v>875</v>
      </c>
      <c r="AK83" s="9">
        <v>201.25</v>
      </c>
    </row>
    <row r="84" spans="1:37">
      <c r="A84" s="14" t="s">
        <v>109</v>
      </c>
      <c r="B84" s="14" t="s">
        <v>5</v>
      </c>
      <c r="C84" s="19">
        <v>6</v>
      </c>
      <c r="D84" s="20">
        <v>-0.11627906976744186</v>
      </c>
      <c r="E84" s="21">
        <v>2181659.7999999998</v>
      </c>
      <c r="F84" s="9">
        <v>11924.5</v>
      </c>
      <c r="G84" s="9">
        <v>3259.5</v>
      </c>
      <c r="H84" s="9">
        <v>9.5</v>
      </c>
      <c r="I84" s="9">
        <v>30414.75</v>
      </c>
      <c r="J84" s="9">
        <v>269.5</v>
      </c>
      <c r="K84" s="9">
        <v>142</v>
      </c>
      <c r="L84" s="9">
        <v>84.75</v>
      </c>
      <c r="M84" s="9">
        <v>108.25</v>
      </c>
      <c r="N84" s="9">
        <v>76</v>
      </c>
      <c r="O84" s="9">
        <v>45.5</v>
      </c>
      <c r="P84" s="9">
        <v>8769.25</v>
      </c>
      <c r="Q84" s="9">
        <v>14.5</v>
      </c>
      <c r="R84" s="9">
        <v>209.75</v>
      </c>
      <c r="S84" s="9">
        <v>987.75</v>
      </c>
      <c r="T84" s="9">
        <v>76</v>
      </c>
      <c r="U84" s="9">
        <v>-248.5</v>
      </c>
      <c r="V84" s="9">
        <v>1140.25</v>
      </c>
      <c r="W84" s="9">
        <v>94.5</v>
      </c>
      <c r="X84" s="9">
        <v>93.75</v>
      </c>
      <c r="Y84" s="9">
        <v>19.5</v>
      </c>
      <c r="Z84" s="9">
        <v>107</v>
      </c>
      <c r="AA84" s="9">
        <v>29775</v>
      </c>
      <c r="AB84" s="9">
        <v>8491.25</v>
      </c>
      <c r="AC84" s="9">
        <v>6021.25</v>
      </c>
      <c r="AD84" s="9">
        <v>10376.25</v>
      </c>
      <c r="AE84" s="9">
        <v>23656.5</v>
      </c>
      <c r="AF84" s="9">
        <v>224.5</v>
      </c>
      <c r="AG84" s="9">
        <v>226.75</v>
      </c>
      <c r="AH84" s="9">
        <v>24546.5</v>
      </c>
      <c r="AI84" s="9">
        <v>5268.75</v>
      </c>
      <c r="AJ84" s="9">
        <v>493</v>
      </c>
      <c r="AK84" s="9">
        <v>224.25</v>
      </c>
    </row>
    <row r="85" spans="1:37">
      <c r="A85" s="14" t="s">
        <v>110</v>
      </c>
      <c r="B85" s="14" t="s">
        <v>5</v>
      </c>
      <c r="C85" s="19">
        <v>6</v>
      </c>
      <c r="D85" s="20">
        <v>-7.865168539325855E-2</v>
      </c>
      <c r="E85" s="21">
        <v>1505099.9</v>
      </c>
      <c r="F85" s="9">
        <v>6673.25</v>
      </c>
      <c r="G85" s="9">
        <v>2993.25</v>
      </c>
      <c r="H85" s="9">
        <v>8.25</v>
      </c>
      <c r="I85" s="9">
        <v>22099.5</v>
      </c>
      <c r="J85" s="9">
        <v>216.5</v>
      </c>
      <c r="K85" s="9">
        <v>140.25</v>
      </c>
      <c r="L85" s="9">
        <v>102.75</v>
      </c>
      <c r="M85" s="9">
        <v>138.5</v>
      </c>
      <c r="N85" s="9">
        <v>70.5</v>
      </c>
      <c r="O85" s="9">
        <v>99.25</v>
      </c>
      <c r="P85" s="9">
        <v>2966.5</v>
      </c>
      <c r="Q85" s="9">
        <v>15.75</v>
      </c>
      <c r="R85" s="9">
        <v>209</v>
      </c>
      <c r="S85" s="9">
        <v>355.25</v>
      </c>
      <c r="T85" s="9">
        <v>90.75</v>
      </c>
      <c r="U85" s="9">
        <v>-242.75</v>
      </c>
      <c r="V85" s="9">
        <v>563.25</v>
      </c>
      <c r="W85" s="9">
        <v>74.5</v>
      </c>
      <c r="X85" s="9">
        <v>127.75</v>
      </c>
      <c r="Y85" s="9">
        <v>14.75</v>
      </c>
      <c r="Z85" s="9">
        <v>142.5</v>
      </c>
      <c r="AA85" s="9">
        <v>29596.75</v>
      </c>
      <c r="AB85" s="9">
        <v>8375</v>
      </c>
      <c r="AC85" s="9">
        <v>4773</v>
      </c>
      <c r="AD85" s="9">
        <v>4700.25</v>
      </c>
      <c r="AE85" s="9">
        <v>19080.75</v>
      </c>
      <c r="AF85" s="9">
        <v>265.25</v>
      </c>
      <c r="AG85" s="9">
        <v>187.75</v>
      </c>
      <c r="AH85" s="9">
        <v>22011.25</v>
      </c>
      <c r="AI85" s="9">
        <v>5087.5</v>
      </c>
      <c r="AJ85" s="9">
        <v>723</v>
      </c>
      <c r="AK85" s="9">
        <v>181.25</v>
      </c>
    </row>
    <row r="86" spans="1:37">
      <c r="A86" s="15" t="s">
        <v>111</v>
      </c>
      <c r="B86" s="15" t="s">
        <v>6</v>
      </c>
      <c r="C86" s="19">
        <v>6</v>
      </c>
      <c r="D86" s="20">
        <v>-0.11891891891891887</v>
      </c>
      <c r="E86" s="21">
        <v>7029551.7000000002</v>
      </c>
      <c r="F86" s="9">
        <v>5838</v>
      </c>
      <c r="G86" s="9">
        <v>2545</v>
      </c>
      <c r="H86" s="9">
        <v>11.75</v>
      </c>
      <c r="I86" s="9">
        <v>36909.25</v>
      </c>
      <c r="J86" s="9">
        <v>223</v>
      </c>
      <c r="K86" s="9">
        <v>136.5</v>
      </c>
      <c r="L86" s="9">
        <v>73.25</v>
      </c>
      <c r="M86" s="9">
        <v>48.5</v>
      </c>
      <c r="N86" s="9">
        <v>170.75</v>
      </c>
      <c r="O86" s="9">
        <v>67.25</v>
      </c>
      <c r="P86" s="9">
        <v>1413</v>
      </c>
      <c r="Q86" s="9">
        <v>22</v>
      </c>
      <c r="R86" s="9">
        <v>163.5</v>
      </c>
      <c r="S86" s="9">
        <v>534.25</v>
      </c>
      <c r="T86" s="9">
        <v>96</v>
      </c>
      <c r="U86" s="9">
        <v>-221.25</v>
      </c>
      <c r="V86" s="9">
        <v>692.5</v>
      </c>
      <c r="W86" s="9">
        <v>69.5</v>
      </c>
      <c r="X86" s="9">
        <v>90.75</v>
      </c>
      <c r="Y86" s="9">
        <v>37</v>
      </c>
      <c r="Z86" s="9">
        <v>235</v>
      </c>
      <c r="AA86" s="9">
        <v>29383.5</v>
      </c>
      <c r="AB86" s="9">
        <v>6524.5</v>
      </c>
      <c r="AC86" s="9">
        <v>2096.5</v>
      </c>
      <c r="AD86" s="9">
        <v>4900.25</v>
      </c>
      <c r="AE86" s="9">
        <v>20066.25</v>
      </c>
      <c r="AF86" s="9">
        <v>228.75</v>
      </c>
      <c r="AG86" s="9">
        <v>233</v>
      </c>
      <c r="AH86" s="9">
        <v>21424</v>
      </c>
      <c r="AI86" s="9">
        <v>8527.75</v>
      </c>
      <c r="AJ86" s="9">
        <v>364.75</v>
      </c>
      <c r="AK86" s="9">
        <v>196</v>
      </c>
    </row>
    <row r="87" spans="1:37">
      <c r="A87" s="15" t="s">
        <v>112</v>
      </c>
      <c r="B87" s="15" t="s">
        <v>6</v>
      </c>
      <c r="C87" s="19">
        <v>6</v>
      </c>
      <c r="D87" s="20">
        <v>-0.14062499999999997</v>
      </c>
      <c r="E87" s="21">
        <v>5416373.2300000004</v>
      </c>
      <c r="F87" s="9">
        <v>5619.5</v>
      </c>
      <c r="G87" s="9">
        <v>1805</v>
      </c>
      <c r="H87" s="9">
        <v>7</v>
      </c>
      <c r="I87" s="9">
        <v>30697.5</v>
      </c>
      <c r="J87" s="9">
        <v>201.5</v>
      </c>
      <c r="K87" s="9">
        <v>107.75</v>
      </c>
      <c r="L87" s="9">
        <v>69.75</v>
      </c>
      <c r="M87" s="9">
        <v>35.25</v>
      </c>
      <c r="N87" s="9">
        <v>145.25</v>
      </c>
      <c r="O87" s="9">
        <v>41.75</v>
      </c>
      <c r="P87" s="9">
        <v>3021.25</v>
      </c>
      <c r="Q87" s="9">
        <v>6.5</v>
      </c>
      <c r="R87" s="9">
        <v>194</v>
      </c>
      <c r="S87" s="9">
        <v>485.75</v>
      </c>
      <c r="T87" s="9">
        <v>82</v>
      </c>
      <c r="U87" s="9">
        <v>-235.5</v>
      </c>
      <c r="V87" s="9">
        <v>314.25</v>
      </c>
      <c r="W87" s="9">
        <v>67</v>
      </c>
      <c r="X87" s="9">
        <v>76.5</v>
      </c>
      <c r="Y87" s="9">
        <v>21.75</v>
      </c>
      <c r="Z87" s="9">
        <v>135</v>
      </c>
      <c r="AA87" s="9">
        <v>28784</v>
      </c>
      <c r="AB87" s="9">
        <v>6661.25</v>
      </c>
      <c r="AC87" s="9">
        <v>1183.5</v>
      </c>
      <c r="AD87" s="9">
        <v>4946</v>
      </c>
      <c r="AE87" s="9">
        <v>18303</v>
      </c>
      <c r="AF87" s="9">
        <v>156.5</v>
      </c>
      <c r="AG87" s="9">
        <v>157.75</v>
      </c>
      <c r="AH87" s="9">
        <v>22823.75</v>
      </c>
      <c r="AI87" s="9">
        <v>8054.5</v>
      </c>
      <c r="AJ87" s="9">
        <v>511</v>
      </c>
      <c r="AK87" s="9">
        <v>192</v>
      </c>
    </row>
    <row r="88" spans="1:37">
      <c r="A88" s="15" t="s">
        <v>113</v>
      </c>
      <c r="B88" s="15" t="s">
        <v>6</v>
      </c>
      <c r="C88" s="19">
        <v>6</v>
      </c>
      <c r="D88" s="20">
        <v>-0.12727272727272726</v>
      </c>
      <c r="E88" s="21">
        <v>4588999.08</v>
      </c>
      <c r="F88" s="9">
        <v>2524.5</v>
      </c>
      <c r="G88" s="9">
        <v>2090</v>
      </c>
      <c r="H88" s="9">
        <v>5</v>
      </c>
      <c r="I88" s="9">
        <v>16930.75</v>
      </c>
      <c r="J88" s="9">
        <v>195</v>
      </c>
      <c r="K88" s="9">
        <v>84.75</v>
      </c>
      <c r="L88" s="9">
        <v>103</v>
      </c>
      <c r="M88" s="9">
        <v>26.25</v>
      </c>
      <c r="N88" s="9">
        <v>114.5</v>
      </c>
      <c r="O88" s="9">
        <v>38.5</v>
      </c>
      <c r="P88" s="9">
        <v>1953.25</v>
      </c>
      <c r="Q88" s="9">
        <v>24.75</v>
      </c>
      <c r="R88" s="9">
        <v>308.25</v>
      </c>
      <c r="S88" s="9">
        <v>408</v>
      </c>
      <c r="T88" s="9">
        <v>110.5</v>
      </c>
      <c r="U88" s="9">
        <v>-236.5</v>
      </c>
      <c r="V88" s="9">
        <v>145.75</v>
      </c>
      <c r="W88" s="9">
        <v>62.25</v>
      </c>
      <c r="X88" s="9">
        <v>36.5</v>
      </c>
      <c r="Y88" s="9">
        <v>27.5</v>
      </c>
      <c r="Z88" s="9">
        <v>106.25</v>
      </c>
      <c r="AA88" s="9">
        <v>28686.25</v>
      </c>
      <c r="AB88" s="9">
        <v>4355.5</v>
      </c>
      <c r="AC88" s="9">
        <v>611.5</v>
      </c>
      <c r="AD88" s="9">
        <v>3988</v>
      </c>
      <c r="AE88" s="9">
        <v>12127.25</v>
      </c>
      <c r="AF88" s="9">
        <v>125.5</v>
      </c>
      <c r="AG88" s="9">
        <v>156.5</v>
      </c>
      <c r="AH88" s="9">
        <v>21498.75</v>
      </c>
      <c r="AI88" s="9">
        <v>5793.25</v>
      </c>
      <c r="AJ88" s="9">
        <v>801</v>
      </c>
      <c r="AK88" s="9">
        <v>113</v>
      </c>
    </row>
    <row r="89" spans="1:37">
      <c r="A89" s="16" t="s">
        <v>114</v>
      </c>
      <c r="B89" s="16" t="s">
        <v>7</v>
      </c>
      <c r="C89" s="19">
        <v>6</v>
      </c>
      <c r="D89" s="20">
        <v>-1.0309278350515427E-2</v>
      </c>
      <c r="E89" s="21">
        <v>570677.17000000004</v>
      </c>
      <c r="F89" s="9">
        <v>1423.25</v>
      </c>
      <c r="G89" s="9">
        <v>1235.75</v>
      </c>
      <c r="H89" s="9">
        <v>5</v>
      </c>
      <c r="I89" s="9">
        <v>18255.75</v>
      </c>
      <c r="J89" s="9">
        <v>177.5</v>
      </c>
      <c r="K89" s="9">
        <v>191</v>
      </c>
      <c r="L89" s="9">
        <v>101.75</v>
      </c>
      <c r="M89" s="9">
        <v>33.25</v>
      </c>
      <c r="N89" s="9">
        <v>110</v>
      </c>
      <c r="O89" s="9">
        <v>30.25</v>
      </c>
      <c r="P89" s="9">
        <v>1974</v>
      </c>
      <c r="Q89" s="9">
        <v>14.5</v>
      </c>
      <c r="R89" s="9">
        <v>283.5</v>
      </c>
      <c r="S89" s="9">
        <v>391.5</v>
      </c>
      <c r="T89" s="9">
        <v>97</v>
      </c>
      <c r="U89" s="9">
        <v>-244.5</v>
      </c>
      <c r="V89" s="9">
        <v>206.75</v>
      </c>
      <c r="W89" s="9">
        <v>78</v>
      </c>
      <c r="X89" s="9">
        <v>111</v>
      </c>
      <c r="Y89" s="9">
        <v>32.5</v>
      </c>
      <c r="Z89" s="9">
        <v>131</v>
      </c>
      <c r="AA89" s="9">
        <v>30351.5</v>
      </c>
      <c r="AB89" s="9">
        <v>7137.25</v>
      </c>
      <c r="AC89" s="9">
        <v>840</v>
      </c>
      <c r="AD89" s="9">
        <v>3083.75</v>
      </c>
      <c r="AE89" s="9">
        <v>16153</v>
      </c>
      <c r="AF89" s="9">
        <v>139.5</v>
      </c>
      <c r="AG89" s="9">
        <v>125.75</v>
      </c>
      <c r="AH89" s="9">
        <v>23769</v>
      </c>
      <c r="AI89" s="9">
        <v>8542.25</v>
      </c>
      <c r="AJ89" s="9">
        <v>853.5</v>
      </c>
      <c r="AK89" s="9">
        <v>151</v>
      </c>
    </row>
    <row r="90" spans="1:37">
      <c r="A90" s="16" t="s">
        <v>115</v>
      </c>
      <c r="B90" s="16" t="s">
        <v>7</v>
      </c>
      <c r="C90" s="19">
        <v>6</v>
      </c>
      <c r="D90" s="20">
        <v>-0.10497237569060784</v>
      </c>
      <c r="E90" s="21">
        <v>2874377.52</v>
      </c>
      <c r="F90" s="9">
        <v>3930.25</v>
      </c>
      <c r="G90" s="9">
        <v>1668.5</v>
      </c>
      <c r="H90" s="9">
        <v>21.5</v>
      </c>
      <c r="I90" s="9">
        <v>20924.25</v>
      </c>
      <c r="J90" s="9">
        <v>194</v>
      </c>
      <c r="K90" s="9">
        <v>125</v>
      </c>
      <c r="L90" s="9">
        <v>74.75</v>
      </c>
      <c r="M90" s="9">
        <v>34.5</v>
      </c>
      <c r="N90" s="9">
        <v>166</v>
      </c>
      <c r="O90" s="9">
        <v>55.25</v>
      </c>
      <c r="P90" s="9">
        <v>1872.25</v>
      </c>
      <c r="Q90" s="9">
        <v>16</v>
      </c>
      <c r="R90" s="9">
        <v>165.25</v>
      </c>
      <c r="S90" s="9">
        <v>365.75</v>
      </c>
      <c r="T90" s="9">
        <v>109.25</v>
      </c>
      <c r="U90" s="9">
        <v>-232</v>
      </c>
      <c r="V90" s="9">
        <v>655</v>
      </c>
      <c r="W90" s="9">
        <v>78</v>
      </c>
      <c r="X90" s="9">
        <v>69.5</v>
      </c>
      <c r="Y90" s="9">
        <v>37.5</v>
      </c>
      <c r="Z90" s="9">
        <v>161.75</v>
      </c>
      <c r="AA90" s="9">
        <v>28893.75</v>
      </c>
      <c r="AB90" s="9">
        <v>6226.75</v>
      </c>
      <c r="AC90" s="9">
        <v>965.25</v>
      </c>
      <c r="AD90" s="9">
        <v>2426.75</v>
      </c>
      <c r="AE90" s="9">
        <v>15069.5</v>
      </c>
      <c r="AF90" s="9">
        <v>183.75</v>
      </c>
      <c r="AG90" s="9">
        <v>180.75</v>
      </c>
      <c r="AH90" s="9">
        <v>22887</v>
      </c>
      <c r="AI90" s="9">
        <v>8299.25</v>
      </c>
      <c r="AJ90" s="9">
        <v>447.25</v>
      </c>
      <c r="AK90" s="9">
        <v>204</v>
      </c>
    </row>
    <row r="91" spans="1:37">
      <c r="A91" s="16" t="s">
        <v>116</v>
      </c>
      <c r="B91" s="16" t="s">
        <v>7</v>
      </c>
      <c r="C91" s="19">
        <v>6</v>
      </c>
      <c r="D91" s="20">
        <v>-7.8212290502793227E-2</v>
      </c>
      <c r="E91" s="21">
        <v>5343192.46</v>
      </c>
      <c r="F91" s="9">
        <v>10175.5</v>
      </c>
      <c r="G91" s="9">
        <v>2599.25</v>
      </c>
      <c r="H91" s="9">
        <v>9.5</v>
      </c>
      <c r="I91" s="9">
        <v>31095.25</v>
      </c>
      <c r="J91" s="9">
        <v>245</v>
      </c>
      <c r="K91" s="9">
        <v>142.5</v>
      </c>
      <c r="L91" s="9">
        <v>88.25</v>
      </c>
      <c r="M91" s="9">
        <v>66.5</v>
      </c>
      <c r="N91" s="9">
        <v>221.5</v>
      </c>
      <c r="O91" s="9">
        <v>54.5</v>
      </c>
      <c r="P91" s="9">
        <v>4253.5</v>
      </c>
      <c r="Q91" s="9">
        <v>20</v>
      </c>
      <c r="R91" s="9">
        <v>235.75</v>
      </c>
      <c r="S91" s="9">
        <v>301.5</v>
      </c>
      <c r="T91" s="9">
        <v>112</v>
      </c>
      <c r="U91" s="9">
        <v>-222.5</v>
      </c>
      <c r="V91" s="9">
        <v>864.75</v>
      </c>
      <c r="W91" s="9">
        <v>90.25</v>
      </c>
      <c r="X91" s="9">
        <v>150.5</v>
      </c>
      <c r="Y91" s="9">
        <v>30.25</v>
      </c>
      <c r="Z91" s="9">
        <v>274.5</v>
      </c>
      <c r="AA91" s="9">
        <v>29833</v>
      </c>
      <c r="AB91" s="9">
        <v>10037.25</v>
      </c>
      <c r="AC91" s="9">
        <v>1551</v>
      </c>
      <c r="AD91" s="9">
        <v>3276.5</v>
      </c>
      <c r="AE91" s="9">
        <v>16049.25</v>
      </c>
      <c r="AF91" s="9">
        <v>209</v>
      </c>
      <c r="AG91" s="9">
        <v>176.25</v>
      </c>
      <c r="AH91" s="9">
        <v>24587.25</v>
      </c>
      <c r="AI91" s="9">
        <v>6985.25</v>
      </c>
      <c r="AJ91" s="9">
        <v>495.75</v>
      </c>
      <c r="AK91" s="9">
        <v>233.5</v>
      </c>
    </row>
    <row r="92" spans="1:37">
      <c r="A92" s="10" t="s">
        <v>117</v>
      </c>
      <c r="B92" s="10" t="s">
        <v>8</v>
      </c>
      <c r="C92" s="19">
        <v>6</v>
      </c>
      <c r="D92" s="20">
        <v>-0.12499999999999993</v>
      </c>
      <c r="E92" s="21">
        <v>10954206.5</v>
      </c>
      <c r="F92" s="9">
        <v>3693.5</v>
      </c>
      <c r="G92" s="9">
        <v>1486.25</v>
      </c>
      <c r="H92" s="9">
        <v>9.5</v>
      </c>
      <c r="I92" s="9">
        <v>26116.25</v>
      </c>
      <c r="J92" s="9">
        <v>188.5</v>
      </c>
      <c r="K92" s="9">
        <v>91.5</v>
      </c>
      <c r="L92" s="9">
        <v>71.25</v>
      </c>
      <c r="M92" s="9">
        <v>29.5</v>
      </c>
      <c r="N92" s="9">
        <v>158.5</v>
      </c>
      <c r="O92" s="9">
        <v>20.5</v>
      </c>
      <c r="P92" s="9">
        <v>1223</v>
      </c>
      <c r="Q92" s="9">
        <v>18.5</v>
      </c>
      <c r="R92" s="9">
        <v>167.5</v>
      </c>
      <c r="S92" s="9">
        <v>495.75</v>
      </c>
      <c r="T92" s="9">
        <v>121</v>
      </c>
      <c r="U92" s="9">
        <v>-230.5</v>
      </c>
      <c r="V92" s="9">
        <v>231.75</v>
      </c>
      <c r="W92" s="9">
        <v>69</v>
      </c>
      <c r="X92" s="9">
        <v>45</v>
      </c>
      <c r="Y92" s="9">
        <v>28</v>
      </c>
      <c r="Z92" s="9">
        <v>108</v>
      </c>
      <c r="AA92" s="9">
        <v>27839</v>
      </c>
      <c r="AB92" s="9">
        <v>3371</v>
      </c>
      <c r="AC92" s="9">
        <v>633.5</v>
      </c>
      <c r="AD92" s="9">
        <v>2680.25</v>
      </c>
      <c r="AE92" s="9">
        <v>14191.5</v>
      </c>
      <c r="AF92" s="9">
        <v>96.5</v>
      </c>
      <c r="AG92" s="9">
        <v>211.25</v>
      </c>
      <c r="AH92" s="9">
        <v>22668</v>
      </c>
      <c r="AI92" s="9">
        <v>7156.75</v>
      </c>
      <c r="AJ92" s="9">
        <v>474.5</v>
      </c>
      <c r="AK92" s="9">
        <v>148.25</v>
      </c>
    </row>
    <row r="93" spans="1:37">
      <c r="A93" s="10" t="s">
        <v>118</v>
      </c>
      <c r="B93" s="10" t="s">
        <v>8</v>
      </c>
      <c r="C93" s="19">
        <v>6</v>
      </c>
      <c r="D93" s="20">
        <v>-0.18823529411764703</v>
      </c>
      <c r="E93" s="21">
        <v>10057748.310000001</v>
      </c>
      <c r="F93" s="9">
        <v>9933</v>
      </c>
      <c r="G93" s="9">
        <v>2220</v>
      </c>
      <c r="H93" s="9">
        <v>4.75</v>
      </c>
      <c r="I93" s="9">
        <v>42245.25</v>
      </c>
      <c r="J93" s="9">
        <v>212.5</v>
      </c>
      <c r="K93" s="9">
        <v>114</v>
      </c>
      <c r="L93" s="9">
        <v>67.75</v>
      </c>
      <c r="M93" s="9">
        <v>28.75</v>
      </c>
      <c r="N93" s="9">
        <v>106.5</v>
      </c>
      <c r="O93" s="9">
        <v>41</v>
      </c>
      <c r="P93" s="9">
        <v>4453</v>
      </c>
      <c r="Q93" s="9">
        <v>16.75</v>
      </c>
      <c r="R93" s="9">
        <v>160.5</v>
      </c>
      <c r="S93" s="9">
        <v>772.75</v>
      </c>
      <c r="T93" s="9">
        <v>107.5</v>
      </c>
      <c r="U93" s="9">
        <v>-242.75</v>
      </c>
      <c r="V93" s="9">
        <v>1401.25</v>
      </c>
      <c r="W93" s="9">
        <v>73</v>
      </c>
      <c r="X93" s="9">
        <v>61.75</v>
      </c>
      <c r="Y93" s="9">
        <v>29.5</v>
      </c>
      <c r="Z93" s="9">
        <v>173.5</v>
      </c>
      <c r="AA93" s="9">
        <v>30772</v>
      </c>
      <c r="AB93" s="9">
        <v>4841.75</v>
      </c>
      <c r="AC93" s="9">
        <v>1682.5</v>
      </c>
      <c r="AD93" s="9">
        <v>5133.75</v>
      </c>
      <c r="AE93" s="9">
        <v>18551</v>
      </c>
      <c r="AF93" s="9">
        <v>169</v>
      </c>
      <c r="AG93" s="9">
        <v>201.25</v>
      </c>
      <c r="AH93" s="9">
        <v>24811.5</v>
      </c>
      <c r="AI93" s="9">
        <v>8391.25</v>
      </c>
      <c r="AJ93" s="9">
        <v>392.5</v>
      </c>
      <c r="AK93" s="9">
        <v>262</v>
      </c>
    </row>
    <row r="94" spans="1:37">
      <c r="A94" s="10" t="s">
        <v>119</v>
      </c>
      <c r="B94" s="10" t="s">
        <v>8</v>
      </c>
      <c r="C94" s="19">
        <v>6</v>
      </c>
      <c r="D94" s="20">
        <v>-0.17142857142857143</v>
      </c>
      <c r="E94" s="21">
        <v>11181012.800000001</v>
      </c>
      <c r="F94" s="9">
        <v>6242.25</v>
      </c>
      <c r="G94" s="9">
        <v>1540.5</v>
      </c>
      <c r="H94" s="9">
        <v>9.75</v>
      </c>
      <c r="I94" s="9">
        <v>33071.25</v>
      </c>
      <c r="J94" s="9">
        <v>202.25</v>
      </c>
      <c r="K94" s="9">
        <v>120.5</v>
      </c>
      <c r="L94" s="9">
        <v>77</v>
      </c>
      <c r="M94" s="9">
        <v>27.75</v>
      </c>
      <c r="N94" s="9">
        <v>151.5</v>
      </c>
      <c r="O94" s="9">
        <v>40</v>
      </c>
      <c r="P94" s="9">
        <v>5319</v>
      </c>
      <c r="Q94" s="9">
        <v>23</v>
      </c>
      <c r="R94" s="9">
        <v>151.75</v>
      </c>
      <c r="S94" s="9">
        <v>415.5</v>
      </c>
      <c r="T94" s="9">
        <v>129.5</v>
      </c>
      <c r="U94" s="9">
        <v>-243.5</v>
      </c>
      <c r="V94" s="9">
        <v>1535.25</v>
      </c>
      <c r="W94" s="9">
        <v>78.5</v>
      </c>
      <c r="X94" s="9">
        <v>72.75</v>
      </c>
      <c r="Y94" s="9">
        <v>38</v>
      </c>
      <c r="Z94" s="9">
        <v>170</v>
      </c>
      <c r="AA94" s="9">
        <v>30985.5</v>
      </c>
      <c r="AB94" s="9">
        <v>5277</v>
      </c>
      <c r="AC94" s="9">
        <v>2062.5</v>
      </c>
      <c r="AD94" s="9">
        <v>3728.75</v>
      </c>
      <c r="AE94" s="9">
        <v>18533.25</v>
      </c>
      <c r="AF94" s="9">
        <v>201</v>
      </c>
      <c r="AG94" s="9">
        <v>196.75</v>
      </c>
      <c r="AH94" s="9">
        <v>24270.25</v>
      </c>
      <c r="AI94" s="9">
        <v>9069.5</v>
      </c>
      <c r="AJ94" s="9">
        <v>359.5</v>
      </c>
      <c r="AK94" s="9">
        <v>212.5</v>
      </c>
    </row>
    <row r="95" spans="1:37">
      <c r="A95" s="11" t="s">
        <v>120</v>
      </c>
      <c r="B95" s="11" t="s">
        <v>2</v>
      </c>
      <c r="C95" s="19">
        <v>7</v>
      </c>
      <c r="D95" s="20">
        <v>-0.24691358024691362</v>
      </c>
      <c r="E95" s="21">
        <v>420553.95</v>
      </c>
      <c r="F95" s="9">
        <v>6944.75</v>
      </c>
      <c r="G95" s="9">
        <v>3906.5</v>
      </c>
      <c r="H95" s="9">
        <v>8.75</v>
      </c>
      <c r="I95" s="9">
        <v>13006.25</v>
      </c>
      <c r="J95" s="9">
        <v>196</v>
      </c>
      <c r="K95" s="9">
        <v>72</v>
      </c>
      <c r="L95" s="9">
        <v>80.5</v>
      </c>
      <c r="M95" s="9">
        <v>30</v>
      </c>
      <c r="N95" s="9">
        <v>109</v>
      </c>
      <c r="O95" s="9">
        <v>27.75</v>
      </c>
      <c r="P95" s="9">
        <v>2201</v>
      </c>
      <c r="Q95" s="9">
        <v>17.75</v>
      </c>
      <c r="R95" s="9">
        <v>233.5</v>
      </c>
      <c r="S95" s="9">
        <v>337.75</v>
      </c>
      <c r="T95" s="9">
        <v>79.75</v>
      </c>
      <c r="U95" s="9">
        <v>-228.75</v>
      </c>
      <c r="V95" s="9">
        <v>725.75</v>
      </c>
      <c r="W95" s="9">
        <v>56.5</v>
      </c>
      <c r="X95" s="9">
        <v>52</v>
      </c>
      <c r="Y95" s="9">
        <v>19</v>
      </c>
      <c r="Z95" s="9">
        <v>96.75</v>
      </c>
      <c r="AA95" s="9">
        <v>28092.5</v>
      </c>
      <c r="AB95" s="9">
        <v>2690</v>
      </c>
      <c r="AC95" s="9">
        <v>1536</v>
      </c>
      <c r="AD95" s="9">
        <v>2211.25</v>
      </c>
      <c r="AE95" s="9">
        <v>11702.25</v>
      </c>
      <c r="AF95" s="9">
        <v>153.25</v>
      </c>
      <c r="AG95" s="9">
        <v>152</v>
      </c>
      <c r="AH95" s="9">
        <v>21988.25</v>
      </c>
      <c r="AI95" s="9">
        <v>4394.25</v>
      </c>
      <c r="AJ95" s="9">
        <v>399</v>
      </c>
      <c r="AK95" s="9">
        <v>137.5</v>
      </c>
    </row>
    <row r="96" spans="1:37">
      <c r="A96" s="11" t="s">
        <v>121</v>
      </c>
      <c r="B96" s="11" t="s">
        <v>2</v>
      </c>
      <c r="C96" s="19">
        <v>7</v>
      </c>
      <c r="D96" s="20">
        <v>-0.27567567567567564</v>
      </c>
      <c r="E96" s="21">
        <v>846553.17</v>
      </c>
      <c r="F96" s="9">
        <v>11945.25</v>
      </c>
      <c r="G96" s="9">
        <v>2264.5</v>
      </c>
      <c r="H96" s="9">
        <v>2</v>
      </c>
      <c r="I96" s="9">
        <v>1897.5</v>
      </c>
      <c r="J96" s="9">
        <v>165.5</v>
      </c>
      <c r="K96" s="9">
        <v>56.5</v>
      </c>
      <c r="L96" s="9">
        <v>84.5</v>
      </c>
      <c r="M96" s="9">
        <v>16</v>
      </c>
      <c r="N96" s="9">
        <v>44.5</v>
      </c>
      <c r="O96" s="9">
        <v>18</v>
      </c>
      <c r="P96" s="9">
        <v>316.5</v>
      </c>
      <c r="Q96" s="9">
        <v>12.5</v>
      </c>
      <c r="R96" s="9">
        <v>204.25</v>
      </c>
      <c r="S96" s="9">
        <v>163</v>
      </c>
      <c r="T96" s="9">
        <v>91.5</v>
      </c>
      <c r="U96" s="9">
        <v>-235.25</v>
      </c>
      <c r="V96" s="9">
        <v>177.25</v>
      </c>
      <c r="W96" s="9">
        <v>28.75</v>
      </c>
      <c r="X96" s="9">
        <v>30.75</v>
      </c>
      <c r="Y96" s="9">
        <v>12</v>
      </c>
      <c r="Z96" s="9">
        <v>80</v>
      </c>
      <c r="AA96" s="9">
        <v>18204</v>
      </c>
      <c r="AB96" s="9">
        <v>3709</v>
      </c>
      <c r="AC96" s="9">
        <v>207</v>
      </c>
      <c r="AD96" s="9">
        <v>413.75</v>
      </c>
      <c r="AE96" s="9">
        <v>3391.5</v>
      </c>
      <c r="AF96" s="9">
        <v>125.75</v>
      </c>
      <c r="AG96" s="9">
        <v>261.25</v>
      </c>
      <c r="AH96" s="9">
        <v>17280.25</v>
      </c>
      <c r="AI96" s="9">
        <v>1565.75</v>
      </c>
      <c r="AJ96" s="9">
        <v>210.25</v>
      </c>
      <c r="AK96" s="9">
        <v>106</v>
      </c>
    </row>
    <row r="97" spans="1:37">
      <c r="A97" s="11" t="s">
        <v>122</v>
      </c>
      <c r="B97" s="11" t="s">
        <v>2</v>
      </c>
      <c r="C97" s="19">
        <v>7</v>
      </c>
      <c r="D97" s="20">
        <v>-0.13855421686746991</v>
      </c>
      <c r="E97" s="21">
        <v>168842.47</v>
      </c>
      <c r="F97" s="9">
        <v>5622.25</v>
      </c>
      <c r="G97" s="9">
        <v>2686.5</v>
      </c>
      <c r="H97" s="9">
        <v>19.5</v>
      </c>
      <c r="I97" s="9">
        <v>18325.25</v>
      </c>
      <c r="J97" s="9">
        <v>196.5</v>
      </c>
      <c r="K97" s="9">
        <v>95.5</v>
      </c>
      <c r="L97" s="9">
        <v>87.75</v>
      </c>
      <c r="M97" s="9">
        <v>45</v>
      </c>
      <c r="N97" s="9">
        <v>128</v>
      </c>
      <c r="O97" s="9">
        <v>36.75</v>
      </c>
      <c r="P97" s="9">
        <v>1551</v>
      </c>
      <c r="Q97" s="9">
        <v>24.5</v>
      </c>
      <c r="R97" s="9">
        <v>175.25</v>
      </c>
      <c r="S97" s="9">
        <v>480</v>
      </c>
      <c r="T97" s="9">
        <v>86.5</v>
      </c>
      <c r="U97" s="9">
        <v>-230</v>
      </c>
      <c r="V97" s="9">
        <v>1636.75</v>
      </c>
      <c r="W97" s="9">
        <v>94.75</v>
      </c>
      <c r="X97" s="9">
        <v>103</v>
      </c>
      <c r="Y97" s="9">
        <v>30.5</v>
      </c>
      <c r="Z97" s="9">
        <v>158</v>
      </c>
      <c r="AA97" s="9">
        <v>29003</v>
      </c>
      <c r="AB97" s="9">
        <v>4321</v>
      </c>
      <c r="AC97" s="9">
        <v>808.75</v>
      </c>
      <c r="AD97" s="9">
        <v>4041.5</v>
      </c>
      <c r="AE97" s="9">
        <v>18908</v>
      </c>
      <c r="AF97" s="9">
        <v>243</v>
      </c>
      <c r="AG97" s="9">
        <v>215.5</v>
      </c>
      <c r="AH97" s="9">
        <v>20697.5</v>
      </c>
      <c r="AI97" s="9">
        <v>8857.75</v>
      </c>
      <c r="AJ97" s="9">
        <v>338</v>
      </c>
      <c r="AK97" s="9">
        <v>200.25</v>
      </c>
    </row>
    <row r="98" spans="1:37">
      <c r="A98" s="12" t="s">
        <v>123</v>
      </c>
      <c r="B98" s="12" t="s">
        <v>3</v>
      </c>
      <c r="C98" s="19">
        <v>7</v>
      </c>
      <c r="D98" s="20">
        <v>-0.1306818181818182</v>
      </c>
      <c r="E98" s="21">
        <v>160516.46</v>
      </c>
      <c r="F98" s="9">
        <v>3629.5</v>
      </c>
      <c r="G98" s="9">
        <v>1301.75</v>
      </c>
      <c r="H98" s="9">
        <v>10</v>
      </c>
      <c r="I98" s="9">
        <v>27279.75</v>
      </c>
      <c r="J98" s="9">
        <v>166</v>
      </c>
      <c r="K98" s="9">
        <v>88.25</v>
      </c>
      <c r="L98" s="9">
        <v>79.25</v>
      </c>
      <c r="M98" s="9">
        <v>40.75</v>
      </c>
      <c r="N98" s="9">
        <v>89.25</v>
      </c>
      <c r="O98" s="9">
        <v>18.5</v>
      </c>
      <c r="P98" s="9">
        <v>278.5</v>
      </c>
      <c r="Q98" s="9">
        <v>25</v>
      </c>
      <c r="R98" s="9">
        <v>198.5</v>
      </c>
      <c r="S98" s="9">
        <v>440</v>
      </c>
      <c r="T98" s="9">
        <v>83.75</v>
      </c>
      <c r="U98" s="9">
        <v>-236.5</v>
      </c>
      <c r="V98" s="9">
        <v>454.75</v>
      </c>
      <c r="W98" s="9">
        <v>70.75</v>
      </c>
      <c r="X98" s="9">
        <v>49</v>
      </c>
      <c r="Y98" s="9">
        <v>14.5</v>
      </c>
      <c r="Z98" s="9">
        <v>96</v>
      </c>
      <c r="AA98" s="9">
        <v>28657.5</v>
      </c>
      <c r="AB98" s="9">
        <v>2143.25</v>
      </c>
      <c r="AC98" s="9">
        <v>372.5</v>
      </c>
      <c r="AD98" s="9">
        <v>3530.75</v>
      </c>
      <c r="AE98" s="9">
        <v>13935.75</v>
      </c>
      <c r="AF98" s="9">
        <v>102.25</v>
      </c>
      <c r="AG98" s="9">
        <v>79.5</v>
      </c>
      <c r="AH98" s="9">
        <v>22737.5</v>
      </c>
      <c r="AI98" s="9">
        <v>8769.75</v>
      </c>
      <c r="AJ98" s="9">
        <v>180.25</v>
      </c>
      <c r="AK98" s="9">
        <v>126.25</v>
      </c>
    </row>
    <row r="99" spans="1:37">
      <c r="A99" s="12" t="s">
        <v>124</v>
      </c>
      <c r="B99" s="12" t="s">
        <v>3</v>
      </c>
      <c r="C99" s="19">
        <v>7</v>
      </c>
      <c r="D99" s="20">
        <v>-2.9411764705882349E-2</v>
      </c>
      <c r="E99" s="21">
        <v>32287.86</v>
      </c>
      <c r="F99" s="9">
        <v>863</v>
      </c>
      <c r="G99" s="9">
        <v>1620</v>
      </c>
      <c r="H99" s="9">
        <v>7.25</v>
      </c>
      <c r="I99" s="9">
        <v>8221.75</v>
      </c>
      <c r="J99" s="9">
        <v>135.25</v>
      </c>
      <c r="K99" s="9">
        <v>80.5</v>
      </c>
      <c r="L99" s="9">
        <v>99.5</v>
      </c>
      <c r="M99" s="9">
        <v>21.75</v>
      </c>
      <c r="N99" s="9">
        <v>45.75</v>
      </c>
      <c r="O99" s="9">
        <v>16.5</v>
      </c>
      <c r="P99" s="9">
        <v>292.25</v>
      </c>
      <c r="Q99" s="9">
        <v>19.25</v>
      </c>
      <c r="R99" s="9">
        <v>191.25</v>
      </c>
      <c r="S99" s="9">
        <v>144</v>
      </c>
      <c r="T99" s="9">
        <v>99.75</v>
      </c>
      <c r="U99" s="9">
        <v>-238.25</v>
      </c>
      <c r="V99" s="9">
        <v>200.75</v>
      </c>
      <c r="W99" s="9">
        <v>46</v>
      </c>
      <c r="X99" s="9">
        <v>33.25</v>
      </c>
      <c r="Y99" s="9">
        <v>27</v>
      </c>
      <c r="Z99" s="9">
        <v>78</v>
      </c>
      <c r="AA99" s="9">
        <v>26997.5</v>
      </c>
      <c r="AB99" s="9">
        <v>2733.25</v>
      </c>
      <c r="AC99" s="9">
        <v>93.25</v>
      </c>
      <c r="AD99" s="9">
        <v>826</v>
      </c>
      <c r="AE99" s="9">
        <v>5327.75</v>
      </c>
      <c r="AF99" s="9">
        <v>77</v>
      </c>
      <c r="AG99" s="9">
        <v>51</v>
      </c>
      <c r="AH99" s="9">
        <v>20622.5</v>
      </c>
      <c r="AI99" s="9">
        <v>5693.75</v>
      </c>
      <c r="AJ99" s="9">
        <v>428.25</v>
      </c>
      <c r="AK99" s="9">
        <v>68.5</v>
      </c>
    </row>
    <row r="100" spans="1:37">
      <c r="A100" s="12" t="s">
        <v>125</v>
      </c>
      <c r="B100" s="12" t="s">
        <v>3</v>
      </c>
      <c r="C100" s="19">
        <v>7</v>
      </c>
      <c r="D100" s="20">
        <v>-0.19889502762430947</v>
      </c>
      <c r="E100" s="21">
        <v>203884.34</v>
      </c>
      <c r="F100" s="9">
        <v>4700</v>
      </c>
      <c r="G100" s="9">
        <v>1392.5</v>
      </c>
      <c r="H100" s="9">
        <v>10</v>
      </c>
      <c r="I100" s="9">
        <v>25592</v>
      </c>
      <c r="J100" s="9">
        <v>160.25</v>
      </c>
      <c r="K100" s="9">
        <v>81</v>
      </c>
      <c r="L100" s="9">
        <v>79.5</v>
      </c>
      <c r="M100" s="9">
        <v>29</v>
      </c>
      <c r="N100" s="9">
        <v>104.25</v>
      </c>
      <c r="O100" s="9">
        <v>22.5</v>
      </c>
      <c r="P100" s="9">
        <v>2108.5</v>
      </c>
      <c r="Q100" s="9">
        <v>24</v>
      </c>
      <c r="R100" s="9">
        <v>214.25</v>
      </c>
      <c r="S100" s="9">
        <v>298.25</v>
      </c>
      <c r="T100" s="9">
        <v>92</v>
      </c>
      <c r="U100" s="9">
        <v>-232.75</v>
      </c>
      <c r="V100" s="9">
        <v>963.75</v>
      </c>
      <c r="W100" s="9">
        <v>62.75</v>
      </c>
      <c r="X100" s="9">
        <v>43.5</v>
      </c>
      <c r="Y100" s="9">
        <v>21.75</v>
      </c>
      <c r="Z100" s="9">
        <v>117.75</v>
      </c>
      <c r="AA100" s="9">
        <v>30132.5</v>
      </c>
      <c r="AB100" s="9">
        <v>3070.5</v>
      </c>
      <c r="AC100" s="9">
        <v>483.75</v>
      </c>
      <c r="AD100" s="9">
        <v>3770</v>
      </c>
      <c r="AE100" s="9">
        <v>15432.25</v>
      </c>
      <c r="AF100" s="9">
        <v>97.5</v>
      </c>
      <c r="AG100" s="9">
        <v>107.5</v>
      </c>
      <c r="AH100" s="9">
        <v>24910</v>
      </c>
      <c r="AI100" s="9">
        <v>7563</v>
      </c>
      <c r="AJ100" s="9">
        <v>205.5</v>
      </c>
      <c r="AK100" s="9">
        <v>126.5</v>
      </c>
    </row>
    <row r="101" spans="1:37">
      <c r="A101" s="13" t="s">
        <v>126</v>
      </c>
      <c r="B101" s="13" t="s">
        <v>4</v>
      </c>
      <c r="C101" s="19">
        <v>7</v>
      </c>
      <c r="D101" s="20">
        <v>-4.2553191489361736E-2</v>
      </c>
      <c r="E101" s="21">
        <v>1801.8</v>
      </c>
      <c r="F101" s="9">
        <v>184.5</v>
      </c>
      <c r="G101" s="9">
        <v>1148.75</v>
      </c>
      <c r="H101" s="9">
        <v>4.5</v>
      </c>
      <c r="I101" s="9">
        <v>1128.75</v>
      </c>
      <c r="J101" s="9">
        <v>124.5</v>
      </c>
      <c r="K101" s="9">
        <v>71</v>
      </c>
      <c r="L101" s="9">
        <v>103.75</v>
      </c>
      <c r="M101" s="9">
        <v>21.5</v>
      </c>
      <c r="N101" s="9">
        <v>57.5</v>
      </c>
      <c r="O101" s="9">
        <v>21</v>
      </c>
      <c r="P101" s="9">
        <v>123.75</v>
      </c>
      <c r="Q101" s="9">
        <v>31.5</v>
      </c>
      <c r="R101" s="9">
        <v>355.5</v>
      </c>
      <c r="S101" s="9">
        <v>62.75</v>
      </c>
      <c r="T101" s="9">
        <v>98</v>
      </c>
      <c r="U101" s="9">
        <v>-230.5</v>
      </c>
      <c r="V101" s="9">
        <v>58</v>
      </c>
      <c r="W101" s="9">
        <v>64</v>
      </c>
      <c r="X101" s="9">
        <v>47</v>
      </c>
      <c r="Y101" s="9">
        <v>18.75</v>
      </c>
      <c r="Z101" s="9">
        <v>80.75</v>
      </c>
      <c r="AA101" s="9">
        <v>14834.25</v>
      </c>
      <c r="AB101" s="9">
        <v>1878</v>
      </c>
      <c r="AC101" s="9">
        <v>93.25</v>
      </c>
      <c r="AD101" s="9">
        <v>156.75</v>
      </c>
      <c r="AE101" s="9">
        <v>3037</v>
      </c>
      <c r="AF101" s="9">
        <v>62.25</v>
      </c>
      <c r="AG101" s="9">
        <v>59.75</v>
      </c>
      <c r="AH101" s="9">
        <v>22420.25</v>
      </c>
      <c r="AI101" s="9">
        <v>6006.75</v>
      </c>
      <c r="AJ101" s="9">
        <v>379</v>
      </c>
      <c r="AK101" s="9">
        <v>71.5</v>
      </c>
    </row>
    <row r="102" spans="1:37">
      <c r="A102" s="13" t="s">
        <v>127</v>
      </c>
      <c r="B102" s="13" t="s">
        <v>4</v>
      </c>
      <c r="C102" s="19">
        <v>7</v>
      </c>
      <c r="D102" s="20">
        <v>-1.1764705882352899E-2</v>
      </c>
      <c r="E102" s="21">
        <v>4321.24</v>
      </c>
      <c r="F102" s="9">
        <v>328.25</v>
      </c>
      <c r="G102" s="9">
        <v>1261.5</v>
      </c>
      <c r="H102" s="9">
        <v>20</v>
      </c>
      <c r="I102" s="9">
        <v>950.25</v>
      </c>
      <c r="J102" s="9">
        <v>124.75</v>
      </c>
      <c r="K102" s="9">
        <v>66.5</v>
      </c>
      <c r="L102" s="9">
        <v>106.75</v>
      </c>
      <c r="M102" s="9">
        <v>28.75</v>
      </c>
      <c r="N102" s="9">
        <v>140.25</v>
      </c>
      <c r="O102" s="9">
        <v>13.25</v>
      </c>
      <c r="P102" s="9">
        <v>125.5</v>
      </c>
      <c r="Q102" s="9">
        <v>18.75</v>
      </c>
      <c r="R102" s="9">
        <v>305.5</v>
      </c>
      <c r="S102" s="9">
        <v>57.25</v>
      </c>
      <c r="T102" s="9">
        <v>132</v>
      </c>
      <c r="U102" s="9">
        <v>-213</v>
      </c>
      <c r="V102" s="9">
        <v>33</v>
      </c>
      <c r="W102" s="9">
        <v>67.5</v>
      </c>
      <c r="X102" s="9">
        <v>35.5</v>
      </c>
      <c r="Y102" s="9">
        <v>30</v>
      </c>
      <c r="Z102" s="9">
        <v>115.75</v>
      </c>
      <c r="AA102" s="9">
        <v>11103</v>
      </c>
      <c r="AB102" s="9">
        <v>2110</v>
      </c>
      <c r="AC102" s="9">
        <v>98.25</v>
      </c>
      <c r="AD102" s="9">
        <v>128.75</v>
      </c>
      <c r="AE102" s="9">
        <v>1480.5</v>
      </c>
      <c r="AF102" s="9">
        <v>90.75</v>
      </c>
      <c r="AG102" s="9">
        <v>123.5</v>
      </c>
      <c r="AH102" s="9">
        <v>22512.5</v>
      </c>
      <c r="AI102" s="9">
        <v>5596.25</v>
      </c>
      <c r="AJ102" s="9">
        <v>427.5</v>
      </c>
      <c r="AK102" s="9">
        <v>99.5</v>
      </c>
    </row>
    <row r="103" spans="1:37">
      <c r="A103" s="13" t="s">
        <v>128</v>
      </c>
      <c r="B103" s="13" t="s">
        <v>4</v>
      </c>
      <c r="C103" s="19">
        <v>7</v>
      </c>
      <c r="D103" s="20">
        <v>-5.5865921787708302E-3</v>
      </c>
      <c r="E103" s="21">
        <v>1717.05</v>
      </c>
      <c r="F103" s="9">
        <v>445</v>
      </c>
      <c r="G103" s="9">
        <v>1525</v>
      </c>
      <c r="H103" s="9">
        <v>8</v>
      </c>
      <c r="I103" s="9">
        <v>1827.75</v>
      </c>
      <c r="J103" s="9">
        <v>119.5</v>
      </c>
      <c r="K103" s="9">
        <v>76</v>
      </c>
      <c r="L103" s="9">
        <v>90.75</v>
      </c>
      <c r="M103" s="9">
        <v>40.75</v>
      </c>
      <c r="N103" s="9">
        <v>51.5</v>
      </c>
      <c r="O103" s="9">
        <v>22.5</v>
      </c>
      <c r="P103" s="9">
        <v>232</v>
      </c>
      <c r="Q103" s="9">
        <v>27.75</v>
      </c>
      <c r="R103" s="9">
        <v>315</v>
      </c>
      <c r="S103" s="9">
        <v>63.5</v>
      </c>
      <c r="T103" s="9">
        <v>98</v>
      </c>
      <c r="U103" s="9">
        <v>-208.5</v>
      </c>
      <c r="V103" s="9">
        <v>182.75</v>
      </c>
      <c r="W103" s="9">
        <v>57</v>
      </c>
      <c r="X103" s="9">
        <v>36.25</v>
      </c>
      <c r="Y103" s="9">
        <v>29</v>
      </c>
      <c r="Z103" s="9">
        <v>87.5</v>
      </c>
      <c r="AA103" s="9">
        <v>14519</v>
      </c>
      <c r="AB103" s="9">
        <v>2373</v>
      </c>
      <c r="AC103" s="9">
        <v>104.5</v>
      </c>
      <c r="AD103" s="9">
        <v>220.75</v>
      </c>
      <c r="AE103" s="9">
        <v>3810</v>
      </c>
      <c r="AF103" s="9">
        <v>53.75</v>
      </c>
      <c r="AG103" s="9">
        <v>56</v>
      </c>
      <c r="AH103" s="9">
        <v>23141</v>
      </c>
      <c r="AI103" s="9">
        <v>7727.5</v>
      </c>
      <c r="AJ103" s="9">
        <v>418.5</v>
      </c>
      <c r="AK103" s="9">
        <v>87.5</v>
      </c>
    </row>
    <row r="104" spans="1:37">
      <c r="A104" s="14" t="s">
        <v>129</v>
      </c>
      <c r="B104" s="14" t="s">
        <v>5</v>
      </c>
      <c r="C104" s="19">
        <v>7</v>
      </c>
      <c r="D104" s="20">
        <v>-0.24607329842931938</v>
      </c>
      <c r="E104" s="21">
        <v>12155.25</v>
      </c>
      <c r="F104" s="9">
        <v>7916</v>
      </c>
      <c r="G104" s="9">
        <v>4932.75</v>
      </c>
      <c r="H104" s="9">
        <v>10.75</v>
      </c>
      <c r="I104" s="9">
        <v>5754.75</v>
      </c>
      <c r="J104" s="9">
        <v>177</v>
      </c>
      <c r="K104" s="9">
        <v>104.75</v>
      </c>
      <c r="L104" s="9">
        <v>67.25</v>
      </c>
      <c r="M104" s="9">
        <v>44.75</v>
      </c>
      <c r="N104" s="9">
        <v>46.5</v>
      </c>
      <c r="O104" s="9">
        <v>83.5</v>
      </c>
      <c r="P104" s="9">
        <v>3248.75</v>
      </c>
      <c r="Q104" s="9">
        <v>25.5</v>
      </c>
      <c r="R104" s="9">
        <v>227.25</v>
      </c>
      <c r="S104" s="9">
        <v>155</v>
      </c>
      <c r="T104" s="9">
        <v>86</v>
      </c>
      <c r="U104" s="9">
        <v>-240</v>
      </c>
      <c r="V104" s="9">
        <v>1259.25</v>
      </c>
      <c r="W104" s="9">
        <v>70.75</v>
      </c>
      <c r="X104" s="9">
        <v>62.75</v>
      </c>
      <c r="Y104" s="9">
        <v>25</v>
      </c>
      <c r="Z104" s="9">
        <v>93</v>
      </c>
      <c r="AA104" s="9">
        <v>26836.25</v>
      </c>
      <c r="AB104" s="9">
        <v>3722</v>
      </c>
      <c r="AC104" s="9">
        <v>1006.5</v>
      </c>
      <c r="AD104" s="9">
        <v>2155.75</v>
      </c>
      <c r="AE104" s="9">
        <v>12953</v>
      </c>
      <c r="AF104" s="9">
        <v>210.25</v>
      </c>
      <c r="AG104" s="9">
        <v>112.25</v>
      </c>
      <c r="AH104" s="9">
        <v>23187</v>
      </c>
      <c r="AI104" s="9">
        <v>5582.75</v>
      </c>
      <c r="AJ104" s="9">
        <v>367.25</v>
      </c>
      <c r="AK104" s="9">
        <v>181</v>
      </c>
    </row>
    <row r="105" spans="1:37">
      <c r="A105" s="14" t="s">
        <v>130</v>
      </c>
      <c r="B105" s="14" t="s">
        <v>5</v>
      </c>
      <c r="C105" s="19">
        <v>7</v>
      </c>
      <c r="D105" s="20">
        <v>-0.25301204819277112</v>
      </c>
      <c r="E105" s="21">
        <v>174086.28</v>
      </c>
      <c r="F105" s="9">
        <v>7255</v>
      </c>
      <c r="G105" s="9">
        <v>3015.5</v>
      </c>
      <c r="H105" s="9">
        <v>13.5</v>
      </c>
      <c r="I105" s="9">
        <v>12060.25</v>
      </c>
      <c r="J105" s="9">
        <v>161</v>
      </c>
      <c r="K105" s="9">
        <v>99.25</v>
      </c>
      <c r="L105" s="9">
        <v>82.75</v>
      </c>
      <c r="M105" s="9">
        <v>44.5</v>
      </c>
      <c r="N105" s="9">
        <v>33</v>
      </c>
      <c r="O105" s="9">
        <v>32</v>
      </c>
      <c r="P105" s="9">
        <v>1628.5</v>
      </c>
      <c r="Q105" s="9">
        <v>30.25</v>
      </c>
      <c r="R105" s="9">
        <v>175.75</v>
      </c>
      <c r="S105" s="9">
        <v>185.25</v>
      </c>
      <c r="T105" s="9">
        <v>83.5</v>
      </c>
      <c r="U105" s="9">
        <v>-241.5</v>
      </c>
      <c r="V105" s="9">
        <v>1503</v>
      </c>
      <c r="W105" s="9">
        <v>77.25</v>
      </c>
      <c r="X105" s="9">
        <v>61.75</v>
      </c>
      <c r="Y105" s="9">
        <v>8</v>
      </c>
      <c r="Z105" s="9">
        <v>75.5</v>
      </c>
      <c r="AA105" s="9">
        <v>28651.5</v>
      </c>
      <c r="AB105" s="9">
        <v>2885.5</v>
      </c>
      <c r="AC105" s="9">
        <v>1856.5</v>
      </c>
      <c r="AD105" s="9">
        <v>3528.5</v>
      </c>
      <c r="AE105" s="9">
        <v>14862.5</v>
      </c>
      <c r="AF105" s="9">
        <v>228</v>
      </c>
      <c r="AG105" s="9">
        <v>100</v>
      </c>
      <c r="AH105" s="9">
        <v>23048.5</v>
      </c>
      <c r="AI105" s="9">
        <v>4703.75</v>
      </c>
      <c r="AJ105" s="9">
        <v>283</v>
      </c>
      <c r="AK105" s="9">
        <v>147.25</v>
      </c>
    </row>
    <row r="106" spans="1:37">
      <c r="A106" s="14" t="s">
        <v>131</v>
      </c>
      <c r="B106" s="14" t="s">
        <v>5</v>
      </c>
      <c r="C106" s="19">
        <v>7</v>
      </c>
      <c r="D106" s="20">
        <v>-0.2752808988764045</v>
      </c>
      <c r="E106" s="21">
        <v>13186.49</v>
      </c>
      <c r="F106" s="9">
        <v>10568.25</v>
      </c>
      <c r="G106" s="9">
        <v>4760</v>
      </c>
      <c r="H106" s="9">
        <v>12.75</v>
      </c>
      <c r="I106" s="9">
        <v>12904</v>
      </c>
      <c r="J106" s="9">
        <v>158.5</v>
      </c>
      <c r="K106" s="9">
        <v>87.5</v>
      </c>
      <c r="L106" s="9">
        <v>86.25</v>
      </c>
      <c r="M106" s="9">
        <v>79.25</v>
      </c>
      <c r="N106" s="9">
        <v>68.25</v>
      </c>
      <c r="O106" s="9">
        <v>82.5</v>
      </c>
      <c r="P106" s="9">
        <v>6383.25</v>
      </c>
      <c r="Q106" s="9">
        <v>20.5</v>
      </c>
      <c r="R106" s="9">
        <v>245.5</v>
      </c>
      <c r="S106" s="9">
        <v>192.5</v>
      </c>
      <c r="T106" s="9">
        <v>91.5</v>
      </c>
      <c r="U106" s="9">
        <v>-234.5</v>
      </c>
      <c r="V106" s="9">
        <v>854.75</v>
      </c>
      <c r="W106" s="9">
        <v>62.5</v>
      </c>
      <c r="X106" s="9">
        <v>57.25</v>
      </c>
      <c r="Y106" s="9">
        <v>27.5</v>
      </c>
      <c r="Z106" s="9">
        <v>92</v>
      </c>
      <c r="AA106" s="9">
        <v>28622.5</v>
      </c>
      <c r="AB106" s="9">
        <v>4399.5</v>
      </c>
      <c r="AC106" s="9">
        <v>1708</v>
      </c>
      <c r="AD106" s="9">
        <v>4156.75</v>
      </c>
      <c r="AE106" s="9">
        <v>13075</v>
      </c>
      <c r="AF106" s="9">
        <v>216.75</v>
      </c>
      <c r="AG106" s="9">
        <v>211.75</v>
      </c>
      <c r="AH106" s="9">
        <v>25751.25</v>
      </c>
      <c r="AI106" s="9">
        <v>3134.5</v>
      </c>
      <c r="AJ106" s="9">
        <v>516</v>
      </c>
      <c r="AK106" s="9">
        <v>173.25</v>
      </c>
    </row>
    <row r="107" spans="1:37">
      <c r="A107" s="15" t="s">
        <v>132</v>
      </c>
      <c r="B107" s="15" t="s">
        <v>6</v>
      </c>
      <c r="C107" s="19">
        <v>7</v>
      </c>
      <c r="D107" s="20">
        <v>-0.24852071005917162</v>
      </c>
      <c r="E107" s="21">
        <v>144232.35</v>
      </c>
      <c r="F107" s="9">
        <v>8538.5</v>
      </c>
      <c r="G107" s="9">
        <v>3391.5</v>
      </c>
      <c r="H107" s="9">
        <v>8.75</v>
      </c>
      <c r="I107" s="9">
        <v>10979</v>
      </c>
      <c r="J107" s="9">
        <v>147.5</v>
      </c>
      <c r="K107" s="9">
        <v>61</v>
      </c>
      <c r="L107" s="9">
        <v>69</v>
      </c>
      <c r="M107" s="9">
        <v>25</v>
      </c>
      <c r="N107" s="9">
        <v>41</v>
      </c>
      <c r="O107" s="9">
        <v>46.5</v>
      </c>
      <c r="P107" s="9">
        <v>5560.5</v>
      </c>
      <c r="Q107" s="9">
        <v>13.5</v>
      </c>
      <c r="R107" s="9">
        <v>188</v>
      </c>
      <c r="S107" s="9">
        <v>229.5</v>
      </c>
      <c r="T107" s="9">
        <v>70.5</v>
      </c>
      <c r="U107" s="9">
        <v>-236.5</v>
      </c>
      <c r="V107" s="9">
        <v>3299.25</v>
      </c>
      <c r="W107" s="9">
        <v>60</v>
      </c>
      <c r="X107" s="9">
        <v>37.75</v>
      </c>
      <c r="Y107" s="9">
        <v>16.5</v>
      </c>
      <c r="Z107" s="9">
        <v>54.5</v>
      </c>
      <c r="AA107" s="9">
        <v>30426.25</v>
      </c>
      <c r="AB107" s="9">
        <v>4475</v>
      </c>
      <c r="AC107" s="9">
        <v>2464.5</v>
      </c>
      <c r="AD107" s="9">
        <v>3018</v>
      </c>
      <c r="AE107" s="9">
        <v>11540</v>
      </c>
      <c r="AF107" s="9">
        <v>129.5</v>
      </c>
      <c r="AG107" s="9">
        <v>63.25</v>
      </c>
      <c r="AH107" s="9">
        <v>23953.5</v>
      </c>
      <c r="AI107" s="9">
        <v>3978.75</v>
      </c>
      <c r="AJ107" s="9">
        <v>1294</v>
      </c>
      <c r="AK107" s="9">
        <v>114</v>
      </c>
    </row>
    <row r="108" spans="1:37">
      <c r="A108" s="15" t="s">
        <v>133</v>
      </c>
      <c r="B108" s="15" t="s">
        <v>6</v>
      </c>
      <c r="C108" s="19">
        <v>7</v>
      </c>
      <c r="D108" s="20">
        <v>-0.26744186046511625</v>
      </c>
      <c r="E108" s="21">
        <v>285211.46000000002</v>
      </c>
      <c r="F108" s="9">
        <v>6913.25</v>
      </c>
      <c r="G108" s="9">
        <v>6496</v>
      </c>
      <c r="H108" s="9">
        <v>9.5</v>
      </c>
      <c r="I108" s="9">
        <v>9761.75</v>
      </c>
      <c r="J108" s="9">
        <v>201</v>
      </c>
      <c r="K108" s="9">
        <v>73.25</v>
      </c>
      <c r="L108" s="9">
        <v>83.75</v>
      </c>
      <c r="M108" s="9">
        <v>28.25</v>
      </c>
      <c r="N108" s="9">
        <v>79.75</v>
      </c>
      <c r="O108" s="9">
        <v>57.25</v>
      </c>
      <c r="P108" s="9">
        <v>5177.25</v>
      </c>
      <c r="Q108" s="9">
        <v>19.25</v>
      </c>
      <c r="R108" s="9">
        <v>238.25</v>
      </c>
      <c r="S108" s="9">
        <v>262.5</v>
      </c>
      <c r="T108" s="9">
        <v>85</v>
      </c>
      <c r="U108" s="9">
        <v>-230.25</v>
      </c>
      <c r="V108" s="9">
        <v>4061.5</v>
      </c>
      <c r="W108" s="9">
        <v>79</v>
      </c>
      <c r="X108" s="9">
        <v>45.5</v>
      </c>
      <c r="Y108" s="9">
        <v>29</v>
      </c>
      <c r="Z108" s="9">
        <v>106.75</v>
      </c>
      <c r="AA108" s="9">
        <v>28351.5</v>
      </c>
      <c r="AB108" s="9">
        <v>3547</v>
      </c>
      <c r="AC108" s="9">
        <v>1934</v>
      </c>
      <c r="AD108" s="9">
        <v>3078</v>
      </c>
      <c r="AE108" s="9">
        <v>12191.5</v>
      </c>
      <c r="AF108" s="9">
        <v>128.25</v>
      </c>
      <c r="AG108" s="9">
        <v>170</v>
      </c>
      <c r="AH108" s="9">
        <v>23533</v>
      </c>
      <c r="AI108" s="9">
        <v>5961.75</v>
      </c>
      <c r="AJ108" s="9">
        <v>253</v>
      </c>
      <c r="AK108" s="9">
        <v>151</v>
      </c>
    </row>
    <row r="109" spans="1:37">
      <c r="A109" s="15" t="s">
        <v>134</v>
      </c>
      <c r="B109" s="15" t="s">
        <v>6</v>
      </c>
      <c r="C109" s="19">
        <v>7</v>
      </c>
      <c r="D109" s="20">
        <v>-0.2146892655367231</v>
      </c>
      <c r="E109" s="21">
        <v>313612.02</v>
      </c>
      <c r="F109" s="9">
        <v>9576.25</v>
      </c>
      <c r="G109" s="9">
        <v>4388.5</v>
      </c>
      <c r="H109" s="9">
        <v>18.5</v>
      </c>
      <c r="I109" s="9">
        <v>18446</v>
      </c>
      <c r="J109" s="9">
        <v>215</v>
      </c>
      <c r="K109" s="9">
        <v>98.25</v>
      </c>
      <c r="L109" s="9">
        <v>160.25</v>
      </c>
      <c r="M109" s="9">
        <v>69</v>
      </c>
      <c r="N109" s="9">
        <v>79.5</v>
      </c>
      <c r="O109" s="9">
        <v>85</v>
      </c>
      <c r="P109" s="9">
        <v>21169</v>
      </c>
      <c r="Q109" s="9">
        <v>12</v>
      </c>
      <c r="R109" s="9">
        <v>424.5</v>
      </c>
      <c r="S109" s="9">
        <v>226.5</v>
      </c>
      <c r="T109" s="9">
        <v>92.5</v>
      </c>
      <c r="U109" s="9">
        <v>-217.5</v>
      </c>
      <c r="V109" s="9">
        <v>6239.75</v>
      </c>
      <c r="W109" s="9">
        <v>147</v>
      </c>
      <c r="X109" s="9">
        <v>149.25</v>
      </c>
      <c r="Y109" s="9">
        <v>42</v>
      </c>
      <c r="Z109" s="9">
        <v>133.5</v>
      </c>
      <c r="AA109" s="9">
        <v>26911.25</v>
      </c>
      <c r="AB109" s="9">
        <v>9632.5</v>
      </c>
      <c r="AC109" s="9">
        <v>3608.5</v>
      </c>
      <c r="AD109" s="9">
        <v>1235.75</v>
      </c>
      <c r="AE109" s="9">
        <v>10583.75</v>
      </c>
      <c r="AF109" s="9">
        <v>177.5</v>
      </c>
      <c r="AG109" s="9">
        <v>131.75</v>
      </c>
      <c r="AH109" s="9">
        <v>24189.5</v>
      </c>
      <c r="AI109" s="9">
        <v>3797.5</v>
      </c>
      <c r="AJ109" s="9">
        <v>489</v>
      </c>
      <c r="AK109" s="9">
        <v>154.75</v>
      </c>
    </row>
    <row r="110" spans="1:37">
      <c r="A110" s="16" t="s">
        <v>135</v>
      </c>
      <c r="B110" s="16" t="s">
        <v>7</v>
      </c>
      <c r="C110" s="19">
        <v>7</v>
      </c>
      <c r="D110" s="20">
        <v>-0.17934782608695649</v>
      </c>
      <c r="E110" s="21">
        <v>333367.36</v>
      </c>
      <c r="F110" s="9">
        <v>4681.5</v>
      </c>
      <c r="G110" s="9">
        <v>3939</v>
      </c>
      <c r="H110" s="9">
        <v>36.75</v>
      </c>
      <c r="I110" s="9">
        <v>10758</v>
      </c>
      <c r="J110" s="9">
        <v>185</v>
      </c>
      <c r="K110" s="9">
        <v>93</v>
      </c>
      <c r="L110" s="9">
        <v>80.25</v>
      </c>
      <c r="M110" s="9">
        <v>32.5</v>
      </c>
      <c r="N110" s="9">
        <v>136.75</v>
      </c>
      <c r="O110" s="9">
        <v>50.25</v>
      </c>
      <c r="P110" s="9">
        <v>2063</v>
      </c>
      <c r="Q110" s="9">
        <v>11</v>
      </c>
      <c r="R110" s="9">
        <v>174</v>
      </c>
      <c r="S110" s="9">
        <v>188</v>
      </c>
      <c r="T110" s="9">
        <v>88</v>
      </c>
      <c r="U110" s="9">
        <v>-212.5</v>
      </c>
      <c r="V110" s="9">
        <v>1300.75</v>
      </c>
      <c r="W110" s="9">
        <v>94</v>
      </c>
      <c r="X110" s="9">
        <v>42.5</v>
      </c>
      <c r="Y110" s="9">
        <v>33.75</v>
      </c>
      <c r="Z110" s="9">
        <v>112.75</v>
      </c>
      <c r="AA110" s="9">
        <v>27971.75</v>
      </c>
      <c r="AB110" s="9">
        <v>2652.5</v>
      </c>
      <c r="AC110" s="9">
        <v>962</v>
      </c>
      <c r="AD110" s="9">
        <v>1955</v>
      </c>
      <c r="AE110" s="9">
        <v>12937.5</v>
      </c>
      <c r="AF110" s="9">
        <v>189.5</v>
      </c>
      <c r="AG110" s="9">
        <v>159.5</v>
      </c>
      <c r="AH110" s="9">
        <v>22224.25</v>
      </c>
      <c r="AI110" s="9">
        <v>6785.25</v>
      </c>
      <c r="AJ110" s="9">
        <v>273.5</v>
      </c>
      <c r="AK110" s="9">
        <v>211.75</v>
      </c>
    </row>
    <row r="111" spans="1:37">
      <c r="A111" s="16" t="s">
        <v>136</v>
      </c>
      <c r="B111" s="16" t="s">
        <v>7</v>
      </c>
      <c r="C111" s="19">
        <v>7</v>
      </c>
      <c r="D111" s="20">
        <v>-5.3571428571428582E-2</v>
      </c>
      <c r="E111" s="21">
        <v>30977.21</v>
      </c>
      <c r="F111" s="9">
        <v>2116.75</v>
      </c>
      <c r="G111" s="9">
        <v>1236</v>
      </c>
      <c r="H111" s="9">
        <v>6.5</v>
      </c>
      <c r="I111" s="9">
        <v>4197.25</v>
      </c>
      <c r="J111" s="9">
        <v>102.5</v>
      </c>
      <c r="K111" s="9">
        <v>47.25</v>
      </c>
      <c r="L111" s="9">
        <v>103.5</v>
      </c>
      <c r="M111" s="9">
        <v>29.25</v>
      </c>
      <c r="N111" s="9">
        <v>70.25</v>
      </c>
      <c r="O111" s="9">
        <v>25.75</v>
      </c>
      <c r="P111" s="9">
        <v>513.5</v>
      </c>
      <c r="Q111" s="9">
        <v>14</v>
      </c>
      <c r="R111" s="9">
        <v>316</v>
      </c>
      <c r="S111" s="9">
        <v>59.75</v>
      </c>
      <c r="T111" s="9">
        <v>100.25</v>
      </c>
      <c r="U111" s="9">
        <v>-233.25</v>
      </c>
      <c r="V111" s="9">
        <v>659.75</v>
      </c>
      <c r="W111" s="9">
        <v>57.25</v>
      </c>
      <c r="X111" s="9">
        <v>5</v>
      </c>
      <c r="Y111" s="9">
        <v>17.5</v>
      </c>
      <c r="Z111" s="9">
        <v>89.5</v>
      </c>
      <c r="AA111" s="9">
        <v>24497</v>
      </c>
      <c r="AB111" s="9">
        <v>1682.5</v>
      </c>
      <c r="AC111" s="9">
        <v>131</v>
      </c>
      <c r="AD111" s="9">
        <v>489</v>
      </c>
      <c r="AE111" s="9">
        <v>4551.5</v>
      </c>
      <c r="AF111" s="9">
        <v>86</v>
      </c>
      <c r="AG111" s="9">
        <v>80.5</v>
      </c>
      <c r="AH111" s="9">
        <v>24011.25</v>
      </c>
      <c r="AI111" s="9">
        <v>4553.75</v>
      </c>
      <c r="AJ111" s="9">
        <v>315.5</v>
      </c>
      <c r="AK111" s="9">
        <v>58.5</v>
      </c>
    </row>
    <row r="112" spans="1:37">
      <c r="A112" s="16" t="s">
        <v>137</v>
      </c>
      <c r="B112" s="16" t="s">
        <v>7</v>
      </c>
      <c r="C112" s="19">
        <v>7</v>
      </c>
      <c r="D112" s="20">
        <v>-0.21428571428571425</v>
      </c>
      <c r="E112" s="21">
        <v>57795.08</v>
      </c>
      <c r="F112" s="9">
        <v>3054.5</v>
      </c>
      <c r="G112" s="9">
        <v>2061</v>
      </c>
      <c r="H112" s="9">
        <v>7.25</v>
      </c>
      <c r="I112" s="9">
        <v>2805.75</v>
      </c>
      <c r="J112" s="9">
        <v>157.75</v>
      </c>
      <c r="K112" s="9">
        <v>63.5</v>
      </c>
      <c r="L112" s="9">
        <v>119.25</v>
      </c>
      <c r="M112" s="9">
        <v>33.25</v>
      </c>
      <c r="N112" s="9">
        <v>56.5</v>
      </c>
      <c r="O112" s="9">
        <v>26.25</v>
      </c>
      <c r="P112" s="9">
        <v>3286.5</v>
      </c>
      <c r="Q112" s="9">
        <v>26</v>
      </c>
      <c r="R112" s="9">
        <v>316</v>
      </c>
      <c r="S112" s="9">
        <v>126</v>
      </c>
      <c r="T112" s="9">
        <v>102.5</v>
      </c>
      <c r="U112" s="9">
        <v>-219.75</v>
      </c>
      <c r="V112" s="9">
        <v>1118.75</v>
      </c>
      <c r="W112" s="9">
        <v>57.25</v>
      </c>
      <c r="X112" s="9">
        <v>39</v>
      </c>
      <c r="Y112" s="9">
        <v>34</v>
      </c>
      <c r="Z112" s="9">
        <v>85.5</v>
      </c>
      <c r="AA112" s="9">
        <v>24237.5</v>
      </c>
      <c r="AB112" s="9">
        <v>3080.75</v>
      </c>
      <c r="AC112" s="9">
        <v>287.25</v>
      </c>
      <c r="AD112" s="9">
        <v>779.25</v>
      </c>
      <c r="AE112" s="9">
        <v>6222.5</v>
      </c>
      <c r="AF112" s="9">
        <v>127</v>
      </c>
      <c r="AG112" s="9">
        <v>99.5</v>
      </c>
      <c r="AH112" s="9">
        <v>21994.25</v>
      </c>
      <c r="AI112" s="9">
        <v>4565.75</v>
      </c>
      <c r="AJ112" s="9">
        <v>455.25</v>
      </c>
      <c r="AK112" s="9">
        <v>63.75</v>
      </c>
    </row>
    <row r="113" spans="1:37">
      <c r="A113" s="10" t="s">
        <v>138</v>
      </c>
      <c r="B113" s="10" t="s">
        <v>8</v>
      </c>
      <c r="C113" s="19">
        <v>7</v>
      </c>
      <c r="D113" s="20">
        <v>-0.26373626373626369</v>
      </c>
      <c r="E113" s="21">
        <v>820294.05</v>
      </c>
      <c r="F113" s="9">
        <v>19033.25</v>
      </c>
      <c r="G113" s="9">
        <v>10689</v>
      </c>
      <c r="H113" s="9">
        <v>29</v>
      </c>
      <c r="I113" s="9">
        <v>23458.25</v>
      </c>
      <c r="J113" s="9">
        <v>325.25</v>
      </c>
      <c r="K113" s="9">
        <v>102.25</v>
      </c>
      <c r="L113" s="9">
        <v>71.25</v>
      </c>
      <c r="M113" s="9">
        <v>35</v>
      </c>
      <c r="N113" s="9">
        <v>460.5</v>
      </c>
      <c r="O113" s="9">
        <v>65</v>
      </c>
      <c r="P113" s="9">
        <v>5775.5</v>
      </c>
      <c r="Q113" s="9">
        <v>20.25</v>
      </c>
      <c r="R113" s="9">
        <v>215.75</v>
      </c>
      <c r="S113" s="9">
        <v>281.75</v>
      </c>
      <c r="T113" s="9">
        <v>150.25</v>
      </c>
      <c r="U113" s="9">
        <v>-174.5</v>
      </c>
      <c r="V113" s="9">
        <v>2769</v>
      </c>
      <c r="W113" s="9">
        <v>111.75</v>
      </c>
      <c r="X113" s="9">
        <v>70.25</v>
      </c>
      <c r="Y113" s="9">
        <v>66.5</v>
      </c>
      <c r="Z113" s="9">
        <v>474.5</v>
      </c>
      <c r="AA113" s="9">
        <v>32251</v>
      </c>
      <c r="AB113" s="9">
        <v>6550.5</v>
      </c>
      <c r="AC113" s="9">
        <v>3330</v>
      </c>
      <c r="AD113" s="9">
        <v>1409.25</v>
      </c>
      <c r="AE113" s="9">
        <v>9328.75</v>
      </c>
      <c r="AF113" s="9">
        <v>364.75</v>
      </c>
      <c r="AG113" s="9">
        <v>447.5</v>
      </c>
      <c r="AH113" s="9">
        <v>27870</v>
      </c>
      <c r="AI113" s="9">
        <v>3633.75</v>
      </c>
      <c r="AJ113" s="9">
        <v>280</v>
      </c>
      <c r="AK113" s="9">
        <v>465.75</v>
      </c>
    </row>
    <row r="114" spans="1:37">
      <c r="A114" s="10" t="s">
        <v>139</v>
      </c>
      <c r="B114" s="10" t="s">
        <v>8</v>
      </c>
      <c r="C114" s="19">
        <v>7</v>
      </c>
      <c r="D114" s="20">
        <v>-0.20540540540540544</v>
      </c>
      <c r="E114" s="21">
        <v>429505.15</v>
      </c>
      <c r="F114" s="9">
        <v>6255.5</v>
      </c>
      <c r="G114" s="9">
        <v>2915.25</v>
      </c>
      <c r="H114" s="9">
        <v>22</v>
      </c>
      <c r="I114" s="9">
        <v>14516.75</v>
      </c>
      <c r="J114" s="9">
        <v>241.75</v>
      </c>
      <c r="K114" s="9">
        <v>91.75</v>
      </c>
      <c r="L114" s="9">
        <v>78</v>
      </c>
      <c r="M114" s="9">
        <v>45</v>
      </c>
      <c r="N114" s="9">
        <v>205</v>
      </c>
      <c r="O114" s="9">
        <v>54.5</v>
      </c>
      <c r="P114" s="9">
        <v>2061.75</v>
      </c>
      <c r="Q114" s="9">
        <v>20.25</v>
      </c>
      <c r="R114" s="9">
        <v>243.25</v>
      </c>
      <c r="S114" s="9">
        <v>405</v>
      </c>
      <c r="T114" s="9">
        <v>98.25</v>
      </c>
      <c r="U114" s="9">
        <v>-195.5</v>
      </c>
      <c r="V114" s="9">
        <v>891.5</v>
      </c>
      <c r="W114" s="9">
        <v>72.5</v>
      </c>
      <c r="X114" s="9">
        <v>18</v>
      </c>
      <c r="Y114" s="9">
        <v>28</v>
      </c>
      <c r="Z114" s="9">
        <v>135.5</v>
      </c>
      <c r="AA114" s="9">
        <v>30130.5</v>
      </c>
      <c r="AB114" s="9">
        <v>3176</v>
      </c>
      <c r="AC114" s="9">
        <v>1145.5</v>
      </c>
      <c r="AD114" s="9">
        <v>3630.25</v>
      </c>
      <c r="AE114" s="9">
        <v>16289.5</v>
      </c>
      <c r="AF114" s="9">
        <v>162</v>
      </c>
      <c r="AG114" s="9">
        <v>217.5</v>
      </c>
      <c r="AH114" s="9">
        <v>27380.25</v>
      </c>
      <c r="AI114" s="9">
        <v>7830.75</v>
      </c>
      <c r="AJ114" s="9">
        <v>329.5</v>
      </c>
      <c r="AK114" s="9">
        <v>185</v>
      </c>
    </row>
    <row r="115" spans="1:37">
      <c r="A115" s="10" t="s">
        <v>140</v>
      </c>
      <c r="B115" s="10" t="s">
        <v>8</v>
      </c>
      <c r="C115" s="19">
        <v>7</v>
      </c>
      <c r="D115" s="20">
        <v>-0.21556886227544908</v>
      </c>
      <c r="E115" s="21">
        <v>458853.57</v>
      </c>
      <c r="F115" s="9">
        <v>6668</v>
      </c>
      <c r="G115" s="9">
        <v>1915.5</v>
      </c>
      <c r="H115" s="9">
        <v>15</v>
      </c>
      <c r="I115" s="9">
        <v>16362</v>
      </c>
      <c r="J115" s="9">
        <v>198.75</v>
      </c>
      <c r="K115" s="9">
        <v>104.75</v>
      </c>
      <c r="L115" s="9">
        <v>104.5</v>
      </c>
      <c r="M115" s="9">
        <v>33</v>
      </c>
      <c r="N115" s="9">
        <v>91.75</v>
      </c>
      <c r="O115" s="9">
        <v>43.5</v>
      </c>
      <c r="P115" s="9">
        <v>2742.5</v>
      </c>
      <c r="Q115" s="9">
        <v>28.5</v>
      </c>
      <c r="R115" s="9">
        <v>272.75</v>
      </c>
      <c r="S115" s="9">
        <v>309.25</v>
      </c>
      <c r="T115" s="9">
        <v>96</v>
      </c>
      <c r="U115" s="9">
        <v>-207.75</v>
      </c>
      <c r="V115" s="9">
        <v>1036.5</v>
      </c>
      <c r="W115" s="9">
        <v>72.5</v>
      </c>
      <c r="X115" s="9">
        <v>-5.75</v>
      </c>
      <c r="Y115" s="9">
        <v>23.25</v>
      </c>
      <c r="Z115" s="9">
        <v>151.75</v>
      </c>
      <c r="AA115" s="9">
        <v>29139.25</v>
      </c>
      <c r="AB115" s="9">
        <v>3648</v>
      </c>
      <c r="AC115" s="9">
        <v>619.5</v>
      </c>
      <c r="AD115" s="9">
        <v>3147.25</v>
      </c>
      <c r="AE115" s="9">
        <v>15215.5</v>
      </c>
      <c r="AF115" s="9">
        <v>134.75</v>
      </c>
      <c r="AG115" s="9">
        <v>165.25</v>
      </c>
      <c r="AH115" s="9">
        <v>24919.5</v>
      </c>
      <c r="AI115" s="9">
        <v>6630.75</v>
      </c>
      <c r="AJ115" s="9">
        <v>464</v>
      </c>
      <c r="AK115" s="9">
        <v>201.75</v>
      </c>
    </row>
    <row r="116" spans="1:37">
      <c r="A116" s="11" t="s">
        <v>141</v>
      </c>
      <c r="B116" s="11" t="s">
        <v>2</v>
      </c>
      <c r="C116" s="19">
        <v>8</v>
      </c>
      <c r="D116" s="20">
        <v>-0.26775956284153007</v>
      </c>
      <c r="E116" s="21">
        <v>3417.26</v>
      </c>
      <c r="F116" s="9">
        <v>3254.25</v>
      </c>
      <c r="G116" s="9">
        <v>2396.75</v>
      </c>
      <c r="H116" s="9">
        <v>0</v>
      </c>
      <c r="I116" s="9">
        <v>6151.25</v>
      </c>
      <c r="J116" s="9">
        <v>130</v>
      </c>
      <c r="K116" s="9">
        <v>82.25</v>
      </c>
      <c r="L116" s="9">
        <v>148.75</v>
      </c>
      <c r="M116" s="9">
        <v>50</v>
      </c>
      <c r="N116" s="9">
        <v>61.5</v>
      </c>
      <c r="O116" s="9">
        <v>35.25</v>
      </c>
      <c r="P116" s="9">
        <v>1308</v>
      </c>
      <c r="Q116" s="9">
        <v>19.75</v>
      </c>
      <c r="R116" s="9">
        <v>427.5</v>
      </c>
      <c r="S116" s="9">
        <v>83.25</v>
      </c>
      <c r="T116" s="9">
        <v>88</v>
      </c>
      <c r="U116" s="9">
        <v>-200.75</v>
      </c>
      <c r="V116" s="9">
        <v>1094</v>
      </c>
      <c r="W116" s="9">
        <v>88.25</v>
      </c>
      <c r="X116" s="9">
        <v>27.75</v>
      </c>
      <c r="Y116" s="9">
        <v>41</v>
      </c>
      <c r="Z116" s="9">
        <v>116.5</v>
      </c>
      <c r="AA116" s="9">
        <v>24880.75</v>
      </c>
      <c r="AB116" s="9">
        <v>1730</v>
      </c>
      <c r="AC116" s="9">
        <v>243.5</v>
      </c>
      <c r="AD116" s="9">
        <v>308.5</v>
      </c>
      <c r="AE116" s="9">
        <v>6546.25</v>
      </c>
      <c r="AF116" s="9">
        <v>48</v>
      </c>
      <c r="AG116" s="9">
        <v>83</v>
      </c>
      <c r="AH116" s="9">
        <v>23951.75</v>
      </c>
      <c r="AI116" s="9">
        <v>6571.25</v>
      </c>
      <c r="AJ116" s="9">
        <v>597.75</v>
      </c>
      <c r="AK116" s="9">
        <v>92.75</v>
      </c>
    </row>
    <row r="117" spans="1:37">
      <c r="A117" s="11" t="s">
        <v>142</v>
      </c>
      <c r="B117" s="11" t="s">
        <v>2</v>
      </c>
      <c r="C117" s="19">
        <v>8</v>
      </c>
      <c r="D117" s="20">
        <v>-0.25294117647058828</v>
      </c>
      <c r="E117" s="21">
        <v>1533.75</v>
      </c>
      <c r="F117" s="9">
        <v>281.5</v>
      </c>
      <c r="G117" s="9">
        <v>1434.75</v>
      </c>
      <c r="H117" s="9">
        <v>4</v>
      </c>
      <c r="I117" s="9">
        <v>845.75</v>
      </c>
      <c r="J117" s="9">
        <v>107.25</v>
      </c>
      <c r="K117" s="9">
        <v>61.5</v>
      </c>
      <c r="L117" s="9">
        <v>104.5</v>
      </c>
      <c r="M117" s="9">
        <v>22.25</v>
      </c>
      <c r="N117" s="9">
        <v>33</v>
      </c>
      <c r="O117" s="9">
        <v>25.25</v>
      </c>
      <c r="P117" s="9">
        <v>190</v>
      </c>
      <c r="Q117" s="9">
        <v>12.75</v>
      </c>
      <c r="R117" s="9">
        <v>305.25</v>
      </c>
      <c r="S117" s="9">
        <v>38.25</v>
      </c>
      <c r="T117" s="9">
        <v>79.5</v>
      </c>
      <c r="U117" s="9">
        <v>-227.5</v>
      </c>
      <c r="V117" s="9">
        <v>88.5</v>
      </c>
      <c r="W117" s="9">
        <v>64</v>
      </c>
      <c r="X117" s="9">
        <v>-15.5</v>
      </c>
      <c r="Y117" s="9">
        <v>14.25</v>
      </c>
      <c r="Z117" s="9">
        <v>67</v>
      </c>
      <c r="AA117" s="9">
        <v>16480</v>
      </c>
      <c r="AB117" s="9">
        <v>1049</v>
      </c>
      <c r="AC117" s="9">
        <v>63.25</v>
      </c>
      <c r="AD117" s="9">
        <v>187.25</v>
      </c>
      <c r="AE117" s="9">
        <v>3153.75</v>
      </c>
      <c r="AF117" s="9">
        <v>40</v>
      </c>
      <c r="AG117" s="9">
        <v>58.25</v>
      </c>
      <c r="AH117" s="9">
        <v>24216.5</v>
      </c>
      <c r="AI117" s="9">
        <v>7479.75</v>
      </c>
      <c r="AJ117" s="9">
        <v>617.5</v>
      </c>
      <c r="AK117" s="9">
        <v>57.75</v>
      </c>
    </row>
    <row r="118" spans="1:37">
      <c r="A118" s="11" t="s">
        <v>143</v>
      </c>
      <c r="B118" s="11" t="s">
        <v>2</v>
      </c>
      <c r="C118" s="19">
        <v>8</v>
      </c>
      <c r="D118" s="20">
        <v>-0.27745664739884396</v>
      </c>
      <c r="E118" s="21">
        <v>7695.09</v>
      </c>
      <c r="F118" s="9">
        <v>3911.25</v>
      </c>
      <c r="G118" s="9">
        <v>3310</v>
      </c>
      <c r="H118" s="9">
        <v>16.5</v>
      </c>
      <c r="I118" s="9">
        <v>871</v>
      </c>
      <c r="J118" s="9">
        <v>144.25</v>
      </c>
      <c r="K118" s="9">
        <v>64.75</v>
      </c>
      <c r="L118" s="9">
        <v>77.25</v>
      </c>
      <c r="M118" s="9">
        <v>30</v>
      </c>
      <c r="N118" s="9">
        <v>51.5</v>
      </c>
      <c r="O118" s="9">
        <v>30.5</v>
      </c>
      <c r="P118" s="9">
        <v>2399.5</v>
      </c>
      <c r="Q118" s="9">
        <v>35</v>
      </c>
      <c r="R118" s="9">
        <v>217.75</v>
      </c>
      <c r="S118" s="9">
        <v>75.25</v>
      </c>
      <c r="T118" s="9">
        <v>75.5</v>
      </c>
      <c r="U118" s="9">
        <v>-211</v>
      </c>
      <c r="V118" s="9">
        <v>5837</v>
      </c>
      <c r="W118" s="9">
        <v>100</v>
      </c>
      <c r="X118" s="9">
        <v>-20.5</v>
      </c>
      <c r="Y118" s="9">
        <v>-1.25</v>
      </c>
      <c r="Z118" s="9">
        <v>112.5</v>
      </c>
      <c r="AA118" s="9">
        <v>25659</v>
      </c>
      <c r="AB118" s="9">
        <v>2210.5</v>
      </c>
      <c r="AC118" s="9">
        <v>512.5</v>
      </c>
      <c r="AD118" s="9">
        <v>266.25</v>
      </c>
      <c r="AE118" s="9">
        <v>4636.75</v>
      </c>
      <c r="AF118" s="9">
        <v>67.5</v>
      </c>
      <c r="AG118" s="9">
        <v>91.75</v>
      </c>
      <c r="AH118" s="9">
        <v>23824.75</v>
      </c>
      <c r="AI118" s="9">
        <v>5215.75</v>
      </c>
      <c r="AJ118" s="9">
        <v>231.5</v>
      </c>
      <c r="AK118" s="9">
        <v>57.25</v>
      </c>
    </row>
    <row r="119" spans="1:37">
      <c r="A119" s="12" t="s">
        <v>144</v>
      </c>
      <c r="B119" s="12" t="s">
        <v>3</v>
      </c>
      <c r="C119" s="19">
        <v>8</v>
      </c>
      <c r="D119" s="20">
        <v>-0.21390374331550802</v>
      </c>
      <c r="E119" s="21">
        <v>5038.01</v>
      </c>
      <c r="F119" s="9">
        <v>1324.25</v>
      </c>
      <c r="G119" s="9">
        <v>2912.25</v>
      </c>
      <c r="H119" s="9">
        <v>6.5</v>
      </c>
      <c r="I119" s="9">
        <v>3711.25</v>
      </c>
      <c r="J119" s="9">
        <v>116.25</v>
      </c>
      <c r="K119" s="9">
        <v>71.25</v>
      </c>
      <c r="L119" s="9">
        <v>98.5</v>
      </c>
      <c r="M119" s="9">
        <v>30.25</v>
      </c>
      <c r="N119" s="9">
        <v>43.75</v>
      </c>
      <c r="O119" s="9">
        <v>30.5</v>
      </c>
      <c r="P119" s="9">
        <v>173.75</v>
      </c>
      <c r="Q119" s="9">
        <v>23.5</v>
      </c>
      <c r="R119" s="9">
        <v>227.5</v>
      </c>
      <c r="S119" s="9">
        <v>59.5</v>
      </c>
      <c r="T119" s="9">
        <v>74.5</v>
      </c>
      <c r="U119" s="9">
        <v>-204</v>
      </c>
      <c r="V119" s="9">
        <v>150.5</v>
      </c>
      <c r="W119" s="9">
        <v>60</v>
      </c>
      <c r="X119" s="9">
        <v>-32.25</v>
      </c>
      <c r="Y119" s="9">
        <v>15</v>
      </c>
      <c r="Z119" s="9">
        <v>88.25</v>
      </c>
      <c r="AA119" s="9">
        <v>22518</v>
      </c>
      <c r="AB119" s="9">
        <v>1112.75</v>
      </c>
      <c r="AC119" s="9">
        <v>102.5</v>
      </c>
      <c r="AD119" s="9">
        <v>463</v>
      </c>
      <c r="AE119" s="9">
        <v>6348.75</v>
      </c>
      <c r="AF119" s="9">
        <v>58.5</v>
      </c>
      <c r="AG119" s="9">
        <v>61.25</v>
      </c>
      <c r="AH119" s="9">
        <v>23807.5</v>
      </c>
      <c r="AI119" s="9">
        <v>8678.5</v>
      </c>
      <c r="AJ119" s="9">
        <v>352.25</v>
      </c>
      <c r="AK119" s="9">
        <v>80.25</v>
      </c>
    </row>
    <row r="120" spans="1:37">
      <c r="A120" s="12" t="s">
        <v>145</v>
      </c>
      <c r="B120" s="12" t="s">
        <v>3</v>
      </c>
      <c r="C120" s="19">
        <v>8</v>
      </c>
      <c r="D120" s="20">
        <v>-0.15254237288135589</v>
      </c>
      <c r="E120" s="21">
        <v>106152.43</v>
      </c>
      <c r="F120" s="9">
        <v>629.75</v>
      </c>
      <c r="G120" s="9">
        <v>1869.25</v>
      </c>
      <c r="H120" s="9">
        <v>12.75</v>
      </c>
      <c r="I120" s="9">
        <v>5201.25</v>
      </c>
      <c r="J120" s="9">
        <v>100.5</v>
      </c>
      <c r="K120" s="9">
        <v>56</v>
      </c>
      <c r="L120" s="9">
        <v>97.25</v>
      </c>
      <c r="M120" s="9">
        <v>21.75</v>
      </c>
      <c r="N120" s="9">
        <v>22.25</v>
      </c>
      <c r="O120" s="9">
        <v>14.5</v>
      </c>
      <c r="P120" s="9">
        <v>166.25</v>
      </c>
      <c r="Q120" s="9">
        <v>13.25</v>
      </c>
      <c r="R120" s="9">
        <v>305.5</v>
      </c>
      <c r="S120" s="9">
        <v>55.75</v>
      </c>
      <c r="T120" s="9">
        <v>68.75</v>
      </c>
      <c r="U120" s="9">
        <v>-223</v>
      </c>
      <c r="V120" s="9">
        <v>107.5</v>
      </c>
      <c r="W120" s="9">
        <v>73</v>
      </c>
      <c r="X120" s="9">
        <v>-29.5</v>
      </c>
      <c r="Y120" s="9">
        <v>13.5</v>
      </c>
      <c r="Z120" s="9">
        <v>59</v>
      </c>
      <c r="AA120" s="9">
        <v>23930</v>
      </c>
      <c r="AB120" s="9">
        <v>966.5</v>
      </c>
      <c r="AC120" s="9">
        <v>87</v>
      </c>
      <c r="AD120" s="9">
        <v>416.75</v>
      </c>
      <c r="AE120" s="9">
        <v>5834</v>
      </c>
      <c r="AF120" s="9">
        <v>31</v>
      </c>
      <c r="AG120" s="9">
        <v>30.25</v>
      </c>
      <c r="AH120" s="9">
        <v>25588.25</v>
      </c>
      <c r="AI120" s="9">
        <v>7728.25</v>
      </c>
      <c r="AJ120" s="9">
        <v>288.5</v>
      </c>
      <c r="AK120" s="9">
        <v>41.5</v>
      </c>
    </row>
    <row r="121" spans="1:37">
      <c r="A121" s="12" t="s">
        <v>146</v>
      </c>
      <c r="B121" s="12" t="s">
        <v>3</v>
      </c>
      <c r="C121" s="19">
        <v>8</v>
      </c>
      <c r="D121" s="20">
        <v>-6.1728395061727082E-3</v>
      </c>
      <c r="E121" s="21">
        <v>4468.75</v>
      </c>
      <c r="F121" s="9">
        <v>279</v>
      </c>
      <c r="G121" s="9">
        <v>1544.25</v>
      </c>
      <c r="H121" s="9">
        <v>-2.5</v>
      </c>
      <c r="I121" s="9">
        <v>2688.75</v>
      </c>
      <c r="J121" s="9">
        <v>107.75</v>
      </c>
      <c r="K121" s="9">
        <v>63.25</v>
      </c>
      <c r="L121" s="9">
        <v>109.75</v>
      </c>
      <c r="M121" s="9">
        <v>15.5</v>
      </c>
      <c r="N121" s="9">
        <v>37</v>
      </c>
      <c r="O121" s="9">
        <v>11.5</v>
      </c>
      <c r="P121" s="9">
        <v>103.5</v>
      </c>
      <c r="Q121" s="9">
        <v>24.75</v>
      </c>
      <c r="R121" s="9">
        <v>373.75</v>
      </c>
      <c r="S121" s="9">
        <v>53.25</v>
      </c>
      <c r="T121" s="9">
        <v>97.25</v>
      </c>
      <c r="U121" s="9">
        <v>-230</v>
      </c>
      <c r="V121" s="9">
        <v>111.5</v>
      </c>
      <c r="W121" s="9">
        <v>53.75</v>
      </c>
      <c r="X121" s="9">
        <v>-5.25</v>
      </c>
      <c r="Y121" s="9">
        <v>7.25</v>
      </c>
      <c r="Z121" s="9">
        <v>53.75</v>
      </c>
      <c r="AA121" s="9">
        <v>17124.25</v>
      </c>
      <c r="AB121" s="9">
        <v>1146</v>
      </c>
      <c r="AC121" s="9">
        <v>42.5</v>
      </c>
      <c r="AD121" s="9">
        <v>177</v>
      </c>
      <c r="AE121" s="9">
        <v>3869.75</v>
      </c>
      <c r="AF121" s="9">
        <v>64.5</v>
      </c>
      <c r="AG121" s="9">
        <v>58.5</v>
      </c>
      <c r="AH121" s="9">
        <v>25858.75</v>
      </c>
      <c r="AI121" s="9">
        <v>7712.25</v>
      </c>
      <c r="AJ121" s="9">
        <v>449.25</v>
      </c>
      <c r="AK121" s="9">
        <v>54.25</v>
      </c>
    </row>
    <row r="122" spans="1:37">
      <c r="A122" s="13" t="s">
        <v>147</v>
      </c>
      <c r="B122" s="13" t="s">
        <v>4</v>
      </c>
      <c r="C122" s="19">
        <v>8</v>
      </c>
      <c r="D122" s="20">
        <v>4.0201005025125663E-2</v>
      </c>
      <c r="E122" s="21">
        <v>469.16</v>
      </c>
      <c r="F122" s="9">
        <v>9.75</v>
      </c>
      <c r="G122" s="9">
        <v>1336.5</v>
      </c>
      <c r="H122" s="9">
        <v>2.5</v>
      </c>
      <c r="I122" s="9">
        <v>79.75</v>
      </c>
      <c r="J122" s="9">
        <v>74</v>
      </c>
      <c r="K122" s="9">
        <v>37</v>
      </c>
      <c r="L122" s="9">
        <v>119</v>
      </c>
      <c r="M122" s="9">
        <v>12.5</v>
      </c>
      <c r="N122" s="9">
        <v>-16.5</v>
      </c>
      <c r="O122" s="9">
        <v>20.5</v>
      </c>
      <c r="P122" s="9">
        <v>88.75</v>
      </c>
      <c r="Q122" s="9">
        <v>20.75</v>
      </c>
      <c r="R122" s="9">
        <v>396.5</v>
      </c>
      <c r="S122" s="9">
        <v>41.25</v>
      </c>
      <c r="T122" s="9">
        <v>89</v>
      </c>
      <c r="U122" s="9">
        <v>-234.5</v>
      </c>
      <c r="V122" s="9">
        <v>16</v>
      </c>
      <c r="W122" s="9">
        <v>23.5</v>
      </c>
      <c r="X122" s="9">
        <v>-39.25</v>
      </c>
      <c r="Y122" s="9">
        <v>6.5</v>
      </c>
      <c r="Z122" s="9">
        <v>38.75</v>
      </c>
      <c r="AA122" s="9">
        <v>4440</v>
      </c>
      <c r="AB122" s="9">
        <v>512</v>
      </c>
      <c r="AC122" s="9">
        <v>11</v>
      </c>
      <c r="AD122" s="9">
        <v>54</v>
      </c>
      <c r="AE122" s="9">
        <v>249</v>
      </c>
      <c r="AF122" s="9">
        <v>4.5</v>
      </c>
      <c r="AG122" s="9">
        <v>-1</v>
      </c>
      <c r="AH122" s="9">
        <v>13603</v>
      </c>
      <c r="AI122" s="9">
        <v>3146.75</v>
      </c>
      <c r="AJ122" s="9">
        <v>661.5</v>
      </c>
      <c r="AK122" s="9">
        <v>12</v>
      </c>
    </row>
    <row r="123" spans="1:37">
      <c r="A123" s="13" t="s">
        <v>148</v>
      </c>
      <c r="B123" s="13" t="s">
        <v>4</v>
      </c>
      <c r="C123" s="19">
        <v>8</v>
      </c>
      <c r="D123" s="20">
        <v>1.1904761904761862E-2</v>
      </c>
      <c r="E123" s="21">
        <v>92.73</v>
      </c>
      <c r="F123" s="9">
        <v>39.75</v>
      </c>
      <c r="G123" s="9">
        <v>3184.25</v>
      </c>
      <c r="H123" s="9">
        <v>-1</v>
      </c>
      <c r="I123" s="9">
        <v>91.5</v>
      </c>
      <c r="J123" s="9">
        <v>86.75</v>
      </c>
      <c r="K123" s="9">
        <v>45.25</v>
      </c>
      <c r="L123" s="9">
        <v>122</v>
      </c>
      <c r="M123" s="9">
        <v>13.75</v>
      </c>
      <c r="N123" s="9">
        <v>-3.75</v>
      </c>
      <c r="O123" s="9">
        <v>20.5</v>
      </c>
      <c r="P123" s="9">
        <v>83.75</v>
      </c>
      <c r="Q123" s="9">
        <v>40.75</v>
      </c>
      <c r="R123" s="9">
        <v>334.25</v>
      </c>
      <c r="S123" s="9">
        <v>41.25</v>
      </c>
      <c r="T123" s="9">
        <v>91.25</v>
      </c>
      <c r="U123" s="9">
        <v>-236.75</v>
      </c>
      <c r="V123" s="9">
        <v>21</v>
      </c>
      <c r="W123" s="9">
        <v>38.25</v>
      </c>
      <c r="X123" s="9">
        <v>-23.5</v>
      </c>
      <c r="Y123" s="9">
        <v>2.5</v>
      </c>
      <c r="Z123" s="9">
        <v>65.75</v>
      </c>
      <c r="AA123" s="9">
        <v>6403</v>
      </c>
      <c r="AB123" s="9">
        <v>740.5</v>
      </c>
      <c r="AC123" s="9">
        <v>41.25</v>
      </c>
      <c r="AD123" s="9">
        <v>49</v>
      </c>
      <c r="AE123" s="9">
        <v>504.5</v>
      </c>
      <c r="AF123" s="9">
        <v>20.5</v>
      </c>
      <c r="AG123" s="9">
        <v>6.5</v>
      </c>
      <c r="AH123" s="9">
        <v>19111</v>
      </c>
      <c r="AI123" s="9">
        <v>3401.25</v>
      </c>
      <c r="AJ123" s="9">
        <v>684</v>
      </c>
      <c r="AK123" s="9">
        <v>20</v>
      </c>
    </row>
    <row r="124" spans="1:37">
      <c r="A124" s="13" t="s">
        <v>149</v>
      </c>
      <c r="B124" s="13" t="s">
        <v>4</v>
      </c>
      <c r="C124" s="19">
        <v>8</v>
      </c>
      <c r="D124" s="20">
        <v>-1.1764705882352899E-2</v>
      </c>
      <c r="E124" s="21">
        <v>102.46</v>
      </c>
      <c r="F124" s="9">
        <v>34.75</v>
      </c>
      <c r="G124" s="9">
        <v>1403.25</v>
      </c>
      <c r="H124" s="9">
        <v>3.25</v>
      </c>
      <c r="I124" s="9">
        <v>77.75</v>
      </c>
      <c r="J124" s="9">
        <v>106.75</v>
      </c>
      <c r="K124" s="9">
        <v>53.25</v>
      </c>
      <c r="L124" s="9">
        <v>130</v>
      </c>
      <c r="M124" s="9">
        <v>13.5</v>
      </c>
      <c r="N124" s="9">
        <v>-4.75</v>
      </c>
      <c r="O124" s="9">
        <v>12.5</v>
      </c>
      <c r="P124" s="9">
        <v>105.75</v>
      </c>
      <c r="Q124" s="9">
        <v>21.25</v>
      </c>
      <c r="R124" s="9">
        <v>282</v>
      </c>
      <c r="S124" s="9">
        <v>41.75</v>
      </c>
      <c r="T124" s="9">
        <v>113.5</v>
      </c>
      <c r="U124" s="9">
        <v>-228.5</v>
      </c>
      <c r="V124" s="9">
        <v>35.5</v>
      </c>
      <c r="W124" s="9">
        <v>42</v>
      </c>
      <c r="X124" s="9">
        <v>-25.75</v>
      </c>
      <c r="Y124" s="9">
        <v>6.75</v>
      </c>
      <c r="Z124" s="9">
        <v>67.25</v>
      </c>
      <c r="AA124" s="9">
        <v>5217.5</v>
      </c>
      <c r="AB124" s="9">
        <v>416</v>
      </c>
      <c r="AC124" s="9">
        <v>16</v>
      </c>
      <c r="AD124" s="9">
        <v>77.25</v>
      </c>
      <c r="AE124" s="9">
        <v>531.75</v>
      </c>
      <c r="AF124" s="9">
        <v>1.25</v>
      </c>
      <c r="AG124" s="9">
        <v>1.5</v>
      </c>
      <c r="AH124" s="9">
        <v>16875</v>
      </c>
      <c r="AI124" s="9">
        <v>4005.25</v>
      </c>
      <c r="AJ124" s="9">
        <v>566</v>
      </c>
      <c r="AK124" s="9">
        <v>22.75</v>
      </c>
    </row>
    <row r="125" spans="1:37">
      <c r="A125" s="14" t="s">
        <v>150</v>
      </c>
      <c r="B125" s="14" t="s">
        <v>5</v>
      </c>
      <c r="C125" s="19">
        <v>8</v>
      </c>
      <c r="D125" s="20">
        <v>-0.27071823204419898</v>
      </c>
      <c r="E125" s="21">
        <v>54453.47</v>
      </c>
      <c r="F125" s="9">
        <v>2460</v>
      </c>
      <c r="G125" s="9">
        <v>10307</v>
      </c>
      <c r="H125" s="9">
        <v>4.75</v>
      </c>
      <c r="I125" s="9">
        <v>4283.5</v>
      </c>
      <c r="J125" s="9">
        <v>122.25</v>
      </c>
      <c r="K125" s="9">
        <v>79.75</v>
      </c>
      <c r="L125" s="9">
        <v>100.75</v>
      </c>
      <c r="M125" s="9">
        <v>24</v>
      </c>
      <c r="N125" s="9">
        <v>5.5</v>
      </c>
      <c r="O125" s="9">
        <v>113.25</v>
      </c>
      <c r="P125" s="9">
        <v>1836</v>
      </c>
      <c r="Q125" s="9">
        <v>28.25</v>
      </c>
      <c r="R125" s="9">
        <v>282.25</v>
      </c>
      <c r="S125" s="9">
        <v>43.75</v>
      </c>
      <c r="T125" s="9">
        <v>90</v>
      </c>
      <c r="U125" s="9">
        <v>-228.5</v>
      </c>
      <c r="V125" s="9">
        <v>1620.75</v>
      </c>
      <c r="W125" s="9">
        <v>58.25</v>
      </c>
      <c r="X125" s="9">
        <v>-11</v>
      </c>
      <c r="Y125" s="9">
        <v>10</v>
      </c>
      <c r="Z125" s="9">
        <v>58.5</v>
      </c>
      <c r="AA125" s="9">
        <v>27583.5</v>
      </c>
      <c r="AB125" s="9">
        <v>1561</v>
      </c>
      <c r="AC125" s="9">
        <v>727.5</v>
      </c>
      <c r="AD125" s="9">
        <v>463.75</v>
      </c>
      <c r="AE125" s="9">
        <v>4454.75</v>
      </c>
      <c r="AF125" s="9">
        <v>108</v>
      </c>
      <c r="AG125" s="9">
        <v>27.25</v>
      </c>
      <c r="AH125" s="9">
        <v>23502</v>
      </c>
      <c r="AI125" s="9">
        <v>2724.25</v>
      </c>
      <c r="AJ125" s="9">
        <v>1435</v>
      </c>
      <c r="AK125" s="9">
        <v>60.25</v>
      </c>
    </row>
    <row r="126" spans="1:37">
      <c r="A126" s="14" t="s">
        <v>151</v>
      </c>
      <c r="B126" s="14" t="s">
        <v>5</v>
      </c>
      <c r="C126" s="19">
        <v>8</v>
      </c>
      <c r="D126" s="20">
        <v>-0.24590163934426229</v>
      </c>
      <c r="E126" s="21">
        <v>286.51</v>
      </c>
      <c r="F126" s="9">
        <v>1711</v>
      </c>
      <c r="G126" s="9">
        <v>3007.5</v>
      </c>
      <c r="H126" s="9">
        <v>-9.5</v>
      </c>
      <c r="I126" s="9">
        <v>3195</v>
      </c>
      <c r="J126" s="9">
        <v>74.5</v>
      </c>
      <c r="K126" s="9">
        <v>72.25</v>
      </c>
      <c r="L126" s="9">
        <v>78</v>
      </c>
      <c r="M126" s="9">
        <v>17.5</v>
      </c>
      <c r="N126" s="9">
        <v>9</v>
      </c>
      <c r="O126" s="9">
        <v>21.25</v>
      </c>
      <c r="P126" s="9">
        <v>260</v>
      </c>
      <c r="Q126" s="9">
        <v>7.25</v>
      </c>
      <c r="R126" s="9">
        <v>252.25</v>
      </c>
      <c r="S126" s="9">
        <v>44.75</v>
      </c>
      <c r="T126" s="9">
        <v>93</v>
      </c>
      <c r="U126" s="9">
        <v>-226</v>
      </c>
      <c r="V126" s="9">
        <v>337.75</v>
      </c>
      <c r="W126" s="9">
        <v>51</v>
      </c>
      <c r="X126" s="9">
        <v>-15.75</v>
      </c>
      <c r="Y126" s="9">
        <v>5.25</v>
      </c>
      <c r="Z126" s="9">
        <v>56.5</v>
      </c>
      <c r="AA126" s="9">
        <v>26206.25</v>
      </c>
      <c r="AB126" s="9">
        <v>1040</v>
      </c>
      <c r="AC126" s="9">
        <v>128</v>
      </c>
      <c r="AD126" s="9">
        <v>687.75</v>
      </c>
      <c r="AE126" s="9">
        <v>6049.25</v>
      </c>
      <c r="AF126" s="9">
        <v>77.5</v>
      </c>
      <c r="AG126" s="9">
        <v>12.25</v>
      </c>
      <c r="AH126" s="9">
        <v>20528.5</v>
      </c>
      <c r="AI126" s="9">
        <v>5228.25</v>
      </c>
      <c r="AJ126" s="9">
        <v>231.75</v>
      </c>
      <c r="AK126" s="9">
        <v>71</v>
      </c>
    </row>
    <row r="127" spans="1:37">
      <c r="A127" s="14" t="s">
        <v>152</v>
      </c>
      <c r="B127" s="14" t="s">
        <v>5</v>
      </c>
      <c r="C127" s="19">
        <v>8</v>
      </c>
      <c r="D127" s="20">
        <v>-0.10843373493975907</v>
      </c>
      <c r="E127" s="21">
        <v>838.33</v>
      </c>
      <c r="F127" s="9">
        <v>389.75</v>
      </c>
      <c r="G127" s="9">
        <v>2992.75</v>
      </c>
      <c r="H127" s="9">
        <v>7</v>
      </c>
      <c r="I127" s="9">
        <v>1402.75</v>
      </c>
      <c r="J127" s="9">
        <v>99</v>
      </c>
      <c r="K127" s="9">
        <v>68.75</v>
      </c>
      <c r="L127" s="9">
        <v>107</v>
      </c>
      <c r="M127" s="9">
        <v>13.5</v>
      </c>
      <c r="N127" s="9">
        <v>12.5</v>
      </c>
      <c r="O127" s="9">
        <v>14.75</v>
      </c>
      <c r="P127" s="9">
        <v>123.5</v>
      </c>
      <c r="Q127" s="9">
        <v>24.5</v>
      </c>
      <c r="R127" s="9">
        <v>189.25</v>
      </c>
      <c r="S127" s="9">
        <v>51.75</v>
      </c>
      <c r="T127" s="9">
        <v>84.75</v>
      </c>
      <c r="U127" s="9">
        <v>-232</v>
      </c>
      <c r="V127" s="9">
        <v>54</v>
      </c>
      <c r="W127" s="9">
        <v>41.75</v>
      </c>
      <c r="X127" s="9">
        <v>-12.75</v>
      </c>
      <c r="Y127" s="9">
        <v>12</v>
      </c>
      <c r="Z127" s="9">
        <v>59.25</v>
      </c>
      <c r="AA127" s="9">
        <v>20899</v>
      </c>
      <c r="AB127" s="9">
        <v>818</v>
      </c>
      <c r="AC127" s="9">
        <v>62.5</v>
      </c>
      <c r="AD127" s="9">
        <v>255</v>
      </c>
      <c r="AE127" s="9">
        <v>4235.5</v>
      </c>
      <c r="AF127" s="9">
        <v>40</v>
      </c>
      <c r="AG127" s="9">
        <v>18.75</v>
      </c>
      <c r="AH127" s="9">
        <v>21583.25</v>
      </c>
      <c r="AI127" s="9">
        <v>6591.75</v>
      </c>
      <c r="AJ127" s="9">
        <v>398.5</v>
      </c>
      <c r="AK127" s="9">
        <v>44.75</v>
      </c>
    </row>
    <row r="128" spans="1:37">
      <c r="A128" s="15" t="s">
        <v>153</v>
      </c>
      <c r="B128" s="15" t="s">
        <v>6</v>
      </c>
      <c r="C128" s="19">
        <v>8</v>
      </c>
      <c r="D128" s="20">
        <v>-0.27807486631016037</v>
      </c>
      <c r="E128" s="21">
        <v>22886.16</v>
      </c>
      <c r="F128" s="9">
        <v>4189.25</v>
      </c>
      <c r="G128" s="9">
        <v>5150</v>
      </c>
      <c r="H128" s="9">
        <v>8.5</v>
      </c>
      <c r="I128" s="9">
        <v>4635.75</v>
      </c>
      <c r="J128" s="9">
        <v>109.5</v>
      </c>
      <c r="K128" s="9">
        <v>49.75</v>
      </c>
      <c r="L128" s="9">
        <v>87</v>
      </c>
      <c r="M128" s="9">
        <v>6.25</v>
      </c>
      <c r="N128" s="9">
        <v>2.25</v>
      </c>
      <c r="O128" s="9">
        <v>24.5</v>
      </c>
      <c r="P128" s="9">
        <v>1333.75</v>
      </c>
      <c r="Q128" s="9">
        <v>14.75</v>
      </c>
      <c r="R128" s="9">
        <v>240.5</v>
      </c>
      <c r="S128" s="9">
        <v>61</v>
      </c>
      <c r="T128" s="9">
        <v>68.5</v>
      </c>
      <c r="U128" s="9">
        <v>-234</v>
      </c>
      <c r="V128" s="9">
        <v>1671.75</v>
      </c>
      <c r="W128" s="9">
        <v>53.25</v>
      </c>
      <c r="X128" s="9">
        <v>-13.25</v>
      </c>
      <c r="Y128" s="9">
        <v>4.25</v>
      </c>
      <c r="Z128" s="9">
        <v>56.5</v>
      </c>
      <c r="AA128" s="9">
        <v>26171.5</v>
      </c>
      <c r="AB128" s="9">
        <v>1557</v>
      </c>
      <c r="AC128" s="9">
        <v>558.25</v>
      </c>
      <c r="AD128" s="9">
        <v>529.5</v>
      </c>
      <c r="AE128" s="9">
        <v>5142.5</v>
      </c>
      <c r="AF128" s="9">
        <v>70.5</v>
      </c>
      <c r="AG128" s="9">
        <v>19</v>
      </c>
      <c r="AH128" s="9">
        <v>23035.25</v>
      </c>
      <c r="AI128" s="9">
        <v>4122.5</v>
      </c>
      <c r="AJ128" s="9">
        <v>443.75</v>
      </c>
      <c r="AK128" s="9">
        <v>51.75</v>
      </c>
    </row>
    <row r="129" spans="1:37">
      <c r="A129" s="15" t="s">
        <v>154</v>
      </c>
      <c r="B129" s="15" t="s">
        <v>6</v>
      </c>
      <c r="C129" s="19">
        <v>8</v>
      </c>
      <c r="D129" s="20">
        <v>-0.25280898876404495</v>
      </c>
      <c r="E129" s="21">
        <v>197398.39999999999</v>
      </c>
      <c r="F129" s="9">
        <v>5867.5</v>
      </c>
      <c r="G129" s="9">
        <v>7268.75</v>
      </c>
      <c r="H129" s="9">
        <v>5.25</v>
      </c>
      <c r="I129" s="9">
        <v>8590.75</v>
      </c>
      <c r="J129" s="9">
        <v>127</v>
      </c>
      <c r="K129" s="9">
        <v>43.25</v>
      </c>
      <c r="L129" s="9">
        <v>97.5</v>
      </c>
      <c r="M129" s="9">
        <v>19.75</v>
      </c>
      <c r="N129" s="9">
        <v>12</v>
      </c>
      <c r="O129" s="9">
        <v>68</v>
      </c>
      <c r="P129" s="9">
        <v>736.25</v>
      </c>
      <c r="Q129" s="9">
        <v>6</v>
      </c>
      <c r="R129" s="9">
        <v>302</v>
      </c>
      <c r="S129" s="9">
        <v>130.75</v>
      </c>
      <c r="T129" s="9">
        <v>68.25</v>
      </c>
      <c r="U129" s="9">
        <v>-227.75</v>
      </c>
      <c r="V129" s="9">
        <v>750.5</v>
      </c>
      <c r="W129" s="9">
        <v>34.25</v>
      </c>
      <c r="X129" s="9">
        <v>-41.25</v>
      </c>
      <c r="Y129" s="9">
        <v>3.25</v>
      </c>
      <c r="Z129" s="9">
        <v>55.75</v>
      </c>
      <c r="AA129" s="9">
        <v>22944.75</v>
      </c>
      <c r="AB129" s="9">
        <v>950.5</v>
      </c>
      <c r="AC129" s="9">
        <v>533</v>
      </c>
      <c r="AD129" s="9">
        <v>701</v>
      </c>
      <c r="AE129" s="9">
        <v>4220.75</v>
      </c>
      <c r="AF129" s="9">
        <v>74.25</v>
      </c>
      <c r="AG129" s="9">
        <v>30.5</v>
      </c>
      <c r="AH129" s="9">
        <v>21381.5</v>
      </c>
      <c r="AI129" s="9">
        <v>2349.25</v>
      </c>
      <c r="AJ129" s="9">
        <v>583.25</v>
      </c>
      <c r="AK129" s="9">
        <v>54.25</v>
      </c>
    </row>
    <row r="130" spans="1:37">
      <c r="A130" s="15" t="s">
        <v>155</v>
      </c>
      <c r="B130" s="15" t="s">
        <v>6</v>
      </c>
      <c r="C130" s="19">
        <v>8</v>
      </c>
      <c r="D130" s="20">
        <v>-0.24852071005917162</v>
      </c>
      <c r="E130" s="21">
        <v>283195.03999999998</v>
      </c>
      <c r="F130" s="9">
        <v>5072.25</v>
      </c>
      <c r="G130" s="9">
        <v>3902.25</v>
      </c>
      <c r="H130" s="9">
        <v>1.5</v>
      </c>
      <c r="I130" s="9">
        <v>1730.75</v>
      </c>
      <c r="J130" s="9">
        <v>143.25</v>
      </c>
      <c r="K130" s="9">
        <v>48</v>
      </c>
      <c r="L130" s="9">
        <v>78.75</v>
      </c>
      <c r="M130" s="9">
        <v>26.5</v>
      </c>
      <c r="N130" s="9">
        <v>-8.75</v>
      </c>
      <c r="O130" s="9">
        <v>24.5</v>
      </c>
      <c r="P130" s="9">
        <v>2136</v>
      </c>
      <c r="Q130" s="9">
        <v>16.5</v>
      </c>
      <c r="R130" s="9">
        <v>107</v>
      </c>
      <c r="S130" s="9">
        <v>110.25</v>
      </c>
      <c r="T130" s="9">
        <v>58.75</v>
      </c>
      <c r="U130" s="9">
        <v>-230.5</v>
      </c>
      <c r="V130" s="9">
        <v>6463.5</v>
      </c>
      <c r="W130" s="9">
        <v>75.25</v>
      </c>
      <c r="X130" s="9">
        <v>-15.75</v>
      </c>
      <c r="Y130" s="9">
        <v>0</v>
      </c>
      <c r="Z130" s="9">
        <v>41.75</v>
      </c>
      <c r="AA130" s="9">
        <v>24004.75</v>
      </c>
      <c r="AB130" s="9">
        <v>1586</v>
      </c>
      <c r="AC130" s="9">
        <v>1192.5</v>
      </c>
      <c r="AD130" s="9">
        <v>418.5</v>
      </c>
      <c r="AE130" s="9">
        <v>3550.5</v>
      </c>
      <c r="AF130" s="9">
        <v>82.5</v>
      </c>
      <c r="AG130" s="9">
        <v>17.25</v>
      </c>
      <c r="AH130" s="9">
        <v>21698.25</v>
      </c>
      <c r="AI130" s="9">
        <v>2729</v>
      </c>
      <c r="AJ130" s="9">
        <v>427</v>
      </c>
      <c r="AK130" s="9">
        <v>46.5</v>
      </c>
    </row>
    <row r="131" spans="1:37">
      <c r="A131" s="16" t="s">
        <v>156</v>
      </c>
      <c r="B131" s="16" t="s">
        <v>7</v>
      </c>
      <c r="C131" s="19">
        <v>8</v>
      </c>
      <c r="D131" s="20">
        <v>-0.28108108108108104</v>
      </c>
      <c r="E131" s="21">
        <v>24346.58</v>
      </c>
      <c r="F131" s="9">
        <v>2717.25</v>
      </c>
      <c r="G131" s="9">
        <v>3194.25</v>
      </c>
      <c r="H131" s="9">
        <v>-3</v>
      </c>
      <c r="I131" s="9">
        <v>913.25</v>
      </c>
      <c r="J131" s="9">
        <v>95</v>
      </c>
      <c r="K131" s="9">
        <v>48.25</v>
      </c>
      <c r="L131" s="9">
        <v>84</v>
      </c>
      <c r="M131" s="9">
        <v>30</v>
      </c>
      <c r="N131" s="9">
        <v>43.5</v>
      </c>
      <c r="O131" s="9">
        <v>54</v>
      </c>
      <c r="P131" s="9">
        <v>535.25</v>
      </c>
      <c r="Q131" s="9">
        <v>30.25</v>
      </c>
      <c r="R131" s="9">
        <v>286.75</v>
      </c>
      <c r="S131" s="9">
        <v>58</v>
      </c>
      <c r="T131" s="9">
        <v>89</v>
      </c>
      <c r="U131" s="9">
        <v>-227.25</v>
      </c>
      <c r="V131" s="9">
        <v>698</v>
      </c>
      <c r="W131" s="9">
        <v>60.5</v>
      </c>
      <c r="X131" s="9">
        <v>-6</v>
      </c>
      <c r="Y131" s="9">
        <v>7.25</v>
      </c>
      <c r="Z131" s="9">
        <v>48.25</v>
      </c>
      <c r="AA131" s="9">
        <v>18703.25</v>
      </c>
      <c r="AB131" s="9">
        <v>1101</v>
      </c>
      <c r="AC131" s="9">
        <v>243.75</v>
      </c>
      <c r="AD131" s="9">
        <v>284</v>
      </c>
      <c r="AE131" s="9">
        <v>4298</v>
      </c>
      <c r="AF131" s="9">
        <v>42.5</v>
      </c>
      <c r="AG131" s="9">
        <v>38.5</v>
      </c>
      <c r="AH131" s="9">
        <v>21070.25</v>
      </c>
      <c r="AI131" s="9">
        <v>5094.5</v>
      </c>
      <c r="AJ131" s="9">
        <v>237.75</v>
      </c>
      <c r="AK131" s="9">
        <v>37</v>
      </c>
    </row>
    <row r="132" spans="1:37">
      <c r="A132" s="16" t="s">
        <v>157</v>
      </c>
      <c r="B132" s="16" t="s">
        <v>7</v>
      </c>
      <c r="C132" s="19">
        <v>8</v>
      </c>
      <c r="D132" s="20">
        <v>-0.22702702702702698</v>
      </c>
      <c r="E132" s="21">
        <v>45654.05</v>
      </c>
      <c r="F132" s="9">
        <v>2454.75</v>
      </c>
      <c r="G132" s="9">
        <v>2827</v>
      </c>
      <c r="H132" s="9">
        <v>2.25</v>
      </c>
      <c r="I132" s="9">
        <v>966.75</v>
      </c>
      <c r="J132" s="9">
        <v>101.25</v>
      </c>
      <c r="K132" s="9">
        <v>42.5</v>
      </c>
      <c r="L132" s="9">
        <v>104.5</v>
      </c>
      <c r="M132" s="9">
        <v>18.5</v>
      </c>
      <c r="N132" s="9">
        <v>-4.5</v>
      </c>
      <c r="O132" s="9">
        <v>29.5</v>
      </c>
      <c r="P132" s="9">
        <v>272.5</v>
      </c>
      <c r="Q132" s="9">
        <v>7.5</v>
      </c>
      <c r="R132" s="9">
        <v>303.25</v>
      </c>
      <c r="S132" s="9">
        <v>49.5</v>
      </c>
      <c r="T132" s="9">
        <v>72.5</v>
      </c>
      <c r="U132" s="9">
        <v>-232.5</v>
      </c>
      <c r="V132" s="9">
        <v>472.5</v>
      </c>
      <c r="W132" s="9">
        <v>41.5</v>
      </c>
      <c r="X132" s="9">
        <v>-26</v>
      </c>
      <c r="Y132" s="9">
        <v>13</v>
      </c>
      <c r="Z132" s="9">
        <v>49.25</v>
      </c>
      <c r="AA132" s="9">
        <v>22080.25</v>
      </c>
      <c r="AB132" s="9">
        <v>1141.75</v>
      </c>
      <c r="AC132" s="9">
        <v>210.5</v>
      </c>
      <c r="AD132" s="9">
        <v>499</v>
      </c>
      <c r="AE132" s="9">
        <v>5110.5</v>
      </c>
      <c r="AF132" s="9">
        <v>68</v>
      </c>
      <c r="AG132" s="9">
        <v>10.5</v>
      </c>
      <c r="AH132" s="9">
        <v>22925.5</v>
      </c>
      <c r="AI132" s="9">
        <v>4638.25</v>
      </c>
      <c r="AJ132" s="9">
        <v>521.5</v>
      </c>
      <c r="AK132" s="9">
        <v>39</v>
      </c>
    </row>
    <row r="133" spans="1:37">
      <c r="A133" s="16" t="s">
        <v>158</v>
      </c>
      <c r="B133" s="16" t="s">
        <v>7</v>
      </c>
      <c r="C133" s="19">
        <v>8</v>
      </c>
      <c r="D133" s="20">
        <v>-0.18633540372670818</v>
      </c>
      <c r="E133" s="21">
        <v>3589.67</v>
      </c>
      <c r="F133" s="9">
        <v>565</v>
      </c>
      <c r="G133" s="9">
        <v>1956</v>
      </c>
      <c r="H133" s="9">
        <v>-6</v>
      </c>
      <c r="I133" s="9">
        <v>436.25</v>
      </c>
      <c r="J133" s="9">
        <v>87.75</v>
      </c>
      <c r="K133" s="9">
        <v>57</v>
      </c>
      <c r="L133" s="9">
        <v>91</v>
      </c>
      <c r="M133" s="9">
        <v>14.25</v>
      </c>
      <c r="N133" s="9">
        <v>-1.5</v>
      </c>
      <c r="O133" s="9">
        <v>27.75</v>
      </c>
      <c r="P133" s="9">
        <v>206</v>
      </c>
      <c r="Q133" s="9">
        <v>5.25</v>
      </c>
      <c r="R133" s="9">
        <v>206</v>
      </c>
      <c r="S133" s="9">
        <v>35.25</v>
      </c>
      <c r="T133" s="9">
        <v>75.25</v>
      </c>
      <c r="U133" s="9">
        <v>-231</v>
      </c>
      <c r="V133" s="9">
        <v>392</v>
      </c>
      <c r="W133" s="9">
        <v>37.25</v>
      </c>
      <c r="X133" s="9">
        <v>-47.5</v>
      </c>
      <c r="Y133" s="9">
        <v>6</v>
      </c>
      <c r="Z133" s="9">
        <v>53</v>
      </c>
      <c r="AA133" s="9">
        <v>16876.75</v>
      </c>
      <c r="AB133" s="9">
        <v>1192.25</v>
      </c>
      <c r="AC133" s="9">
        <v>120.25</v>
      </c>
      <c r="AD133" s="9">
        <v>236</v>
      </c>
      <c r="AE133" s="9">
        <v>2748.75</v>
      </c>
      <c r="AF133" s="9">
        <v>19</v>
      </c>
      <c r="AG133" s="9">
        <v>6.5</v>
      </c>
      <c r="AH133" s="9">
        <v>19578</v>
      </c>
      <c r="AI133" s="9">
        <v>5713</v>
      </c>
      <c r="AJ133" s="9">
        <v>594.5</v>
      </c>
      <c r="AK133" s="9">
        <v>19.75</v>
      </c>
    </row>
    <row r="134" spans="1:37">
      <c r="A134" s="10" t="s">
        <v>159</v>
      </c>
      <c r="B134" s="10" t="s">
        <v>8</v>
      </c>
      <c r="C134" s="19">
        <v>8</v>
      </c>
      <c r="D134" s="20">
        <v>-0.24539877300613497</v>
      </c>
      <c r="E134" s="21">
        <v>90591.25</v>
      </c>
      <c r="F134" s="9">
        <v>2395.75</v>
      </c>
      <c r="G134" s="9">
        <v>2437.75</v>
      </c>
      <c r="H134" s="9">
        <v>-1.75</v>
      </c>
      <c r="I134" s="9">
        <v>2636.25</v>
      </c>
      <c r="J134" s="9">
        <v>105.75</v>
      </c>
      <c r="K134" s="9">
        <v>39.5</v>
      </c>
      <c r="L134" s="9">
        <v>70</v>
      </c>
      <c r="M134" s="9">
        <v>12</v>
      </c>
      <c r="N134" s="9">
        <v>13.75</v>
      </c>
      <c r="O134" s="9">
        <v>25.75</v>
      </c>
      <c r="P134" s="9">
        <v>416.75</v>
      </c>
      <c r="Q134" s="9">
        <v>8.75</v>
      </c>
      <c r="R134" s="9">
        <v>199.75</v>
      </c>
      <c r="S134" s="9">
        <v>102.25</v>
      </c>
      <c r="T134" s="9">
        <v>60.5</v>
      </c>
      <c r="U134" s="9">
        <v>-230</v>
      </c>
      <c r="V134" s="9">
        <v>824.5</v>
      </c>
      <c r="W134" s="9">
        <v>36.5</v>
      </c>
      <c r="X134" s="9">
        <v>16.75</v>
      </c>
      <c r="Y134" s="9">
        <v>5</v>
      </c>
      <c r="Z134" s="9">
        <v>29.75</v>
      </c>
      <c r="AA134" s="9">
        <v>25630</v>
      </c>
      <c r="AB134" s="9">
        <v>1199.25</v>
      </c>
      <c r="AC134" s="9">
        <v>283.5</v>
      </c>
      <c r="AD134" s="9">
        <v>585.25</v>
      </c>
      <c r="AE134" s="9">
        <v>5951.25</v>
      </c>
      <c r="AF134" s="9">
        <v>37.5</v>
      </c>
      <c r="AG134" s="9">
        <v>35.25</v>
      </c>
      <c r="AH134" s="9">
        <v>22724.25</v>
      </c>
      <c r="AI134" s="9">
        <v>4216.25</v>
      </c>
      <c r="AJ134" s="9">
        <v>485.75</v>
      </c>
      <c r="AK134" s="9">
        <v>47.25</v>
      </c>
    </row>
    <row r="135" spans="1:37">
      <c r="A135" s="10" t="s">
        <v>160</v>
      </c>
      <c r="B135" s="10" t="s">
        <v>8</v>
      </c>
      <c r="C135" s="19">
        <v>8</v>
      </c>
      <c r="D135" s="20">
        <v>-0.29479768786127175</v>
      </c>
      <c r="E135" s="21">
        <v>340114.53</v>
      </c>
      <c r="F135" s="9">
        <v>2851.25</v>
      </c>
      <c r="G135" s="9">
        <v>3425</v>
      </c>
      <c r="H135" s="9">
        <v>4</v>
      </c>
      <c r="I135" s="9">
        <v>3301.5</v>
      </c>
      <c r="J135" s="9">
        <v>89.75</v>
      </c>
      <c r="K135" s="9">
        <v>42.25</v>
      </c>
      <c r="L135" s="9">
        <v>80.75</v>
      </c>
      <c r="M135" s="9">
        <v>20.75</v>
      </c>
      <c r="N135" s="9">
        <v>22.5</v>
      </c>
      <c r="O135" s="9">
        <v>19</v>
      </c>
      <c r="P135" s="9">
        <v>336</v>
      </c>
      <c r="Q135" s="9">
        <v>11.25</v>
      </c>
      <c r="R135" s="9">
        <v>213.75</v>
      </c>
      <c r="S135" s="9">
        <v>169.75</v>
      </c>
      <c r="T135" s="9">
        <v>61.5</v>
      </c>
      <c r="U135" s="9">
        <v>-233</v>
      </c>
      <c r="V135" s="9">
        <v>1309</v>
      </c>
      <c r="W135" s="9">
        <v>58</v>
      </c>
      <c r="X135" s="9">
        <v>-11.75</v>
      </c>
      <c r="Y135" s="9">
        <v>-0.75</v>
      </c>
      <c r="Z135" s="9">
        <v>45.25</v>
      </c>
      <c r="AA135" s="9">
        <v>26494.25</v>
      </c>
      <c r="AB135" s="9">
        <v>888.75</v>
      </c>
      <c r="AC135" s="9">
        <v>1060.25</v>
      </c>
      <c r="AD135" s="9">
        <v>739.25</v>
      </c>
      <c r="AE135" s="9">
        <v>6320.75</v>
      </c>
      <c r="AF135" s="9">
        <v>75.5</v>
      </c>
      <c r="AG135" s="9">
        <v>42.25</v>
      </c>
      <c r="AH135" s="9">
        <v>22683.5</v>
      </c>
      <c r="AI135" s="9">
        <v>3994.75</v>
      </c>
      <c r="AJ135" s="9">
        <v>276</v>
      </c>
      <c r="AK135" s="9">
        <v>56.5</v>
      </c>
    </row>
    <row r="136" spans="1:37">
      <c r="A136" s="10" t="s">
        <v>161</v>
      </c>
      <c r="B136" s="10" t="s">
        <v>8</v>
      </c>
      <c r="C136" s="19">
        <v>8</v>
      </c>
      <c r="D136" s="20">
        <v>-0.27647058823529408</v>
      </c>
      <c r="E136" s="21">
        <v>2878484.6</v>
      </c>
      <c r="F136" s="9">
        <v>6616.25</v>
      </c>
      <c r="G136" s="9">
        <v>6065</v>
      </c>
      <c r="H136" s="9">
        <v>27</v>
      </c>
      <c r="I136" s="9">
        <v>25636.75</v>
      </c>
      <c r="J136" s="9">
        <v>100.5</v>
      </c>
      <c r="K136" s="9">
        <v>53</v>
      </c>
      <c r="L136" s="9">
        <v>55</v>
      </c>
      <c r="M136" s="9">
        <v>15.25</v>
      </c>
      <c r="N136" s="9">
        <v>19</v>
      </c>
      <c r="O136" s="9">
        <v>32.5</v>
      </c>
      <c r="P136" s="9">
        <v>281.25</v>
      </c>
      <c r="Q136" s="9">
        <v>10.5</v>
      </c>
      <c r="R136" s="9">
        <v>146</v>
      </c>
      <c r="S136" s="9">
        <v>776.75</v>
      </c>
      <c r="T136" s="9">
        <v>45.25</v>
      </c>
      <c r="U136" s="9">
        <v>-236</v>
      </c>
      <c r="V136" s="9">
        <v>1571.5</v>
      </c>
      <c r="W136" s="9">
        <v>60.25</v>
      </c>
      <c r="X136" s="9">
        <v>89.25</v>
      </c>
      <c r="Y136" s="9">
        <v>23.5</v>
      </c>
      <c r="Z136" s="9">
        <v>51.25</v>
      </c>
      <c r="AA136" s="9">
        <v>30372.25</v>
      </c>
      <c r="AB136" s="9">
        <v>1564</v>
      </c>
      <c r="AC136" s="9">
        <v>9254.5</v>
      </c>
      <c r="AD136" s="9">
        <v>10271.25</v>
      </c>
      <c r="AE136" s="9">
        <v>21036.25</v>
      </c>
      <c r="AF136" s="9">
        <v>535.5</v>
      </c>
      <c r="AG136" s="9">
        <v>44.5</v>
      </c>
      <c r="AH136" s="9">
        <v>21658</v>
      </c>
      <c r="AI136" s="9">
        <v>6872.25</v>
      </c>
      <c r="AJ136" s="9">
        <v>136.75</v>
      </c>
      <c r="AK136" s="9">
        <v>220.25</v>
      </c>
    </row>
    <row r="137" spans="1:37">
      <c r="A137" s="11" t="s">
        <v>200</v>
      </c>
      <c r="B137" s="11" t="s">
        <v>2</v>
      </c>
      <c r="C137" s="23" t="s">
        <v>203</v>
      </c>
      <c r="D137" s="22"/>
      <c r="E137"/>
    </row>
    <row r="138" spans="1:37">
      <c r="A138" s="11" t="s">
        <v>201</v>
      </c>
      <c r="B138" s="11" t="s">
        <v>2</v>
      </c>
      <c r="C138" s="23" t="s">
        <v>204</v>
      </c>
      <c r="D138" s="20"/>
    </row>
    <row r="139" spans="1:37">
      <c r="A139" s="11" t="s">
        <v>202</v>
      </c>
      <c r="B139" s="11" t="s">
        <v>2</v>
      </c>
      <c r="C139" s="23" t="s">
        <v>205</v>
      </c>
      <c r="D139" s="20"/>
    </row>
    <row r="140" spans="1:37">
      <c r="A140" s="12" t="s">
        <v>162</v>
      </c>
      <c r="B140" s="12" t="s">
        <v>3</v>
      </c>
      <c r="C140" s="19">
        <v>16</v>
      </c>
      <c r="D140" s="20">
        <v>-4.639175257731952E-2</v>
      </c>
      <c r="E140" s="21">
        <v>54.39</v>
      </c>
      <c r="F140" s="9">
        <v>35.75</v>
      </c>
      <c r="G140" s="9">
        <v>1699.25</v>
      </c>
      <c r="H140" s="9">
        <v>-3.25</v>
      </c>
      <c r="I140" s="9">
        <v>89.25</v>
      </c>
      <c r="J140" s="9">
        <v>90</v>
      </c>
      <c r="K140" s="9">
        <v>47.25</v>
      </c>
      <c r="L140" s="9">
        <v>119</v>
      </c>
      <c r="M140" s="9">
        <v>9</v>
      </c>
      <c r="N140" s="9">
        <v>-4</v>
      </c>
      <c r="O140" s="9">
        <v>23.75</v>
      </c>
      <c r="P140" s="9">
        <v>102</v>
      </c>
      <c r="Q140" s="9">
        <v>37.75</v>
      </c>
      <c r="R140" s="9">
        <v>392</v>
      </c>
      <c r="S140" s="9">
        <v>32.75</v>
      </c>
      <c r="T140" s="9">
        <v>88</v>
      </c>
      <c r="U140" s="9">
        <v>-222</v>
      </c>
      <c r="V140" s="9">
        <v>0.75</v>
      </c>
      <c r="W140" s="9">
        <v>6.25</v>
      </c>
      <c r="X140" s="9">
        <v>-17.5</v>
      </c>
      <c r="Y140" s="9">
        <v>9</v>
      </c>
      <c r="Z140" s="9">
        <v>83</v>
      </c>
      <c r="AA140" s="9">
        <v>1124.25</v>
      </c>
      <c r="AB140" s="9">
        <v>296.5</v>
      </c>
      <c r="AC140" s="9">
        <v>4</v>
      </c>
      <c r="AD140" s="9">
        <v>45.5</v>
      </c>
      <c r="AE140" s="9">
        <v>35</v>
      </c>
      <c r="AF140" s="9">
        <v>12.5</v>
      </c>
      <c r="AG140" s="9">
        <v>8.5</v>
      </c>
      <c r="AH140" s="9">
        <v>7368.5</v>
      </c>
      <c r="AI140" s="9">
        <v>1636.75</v>
      </c>
      <c r="AJ140" s="9">
        <v>1283.5</v>
      </c>
      <c r="AK140" s="9">
        <v>13.25</v>
      </c>
    </row>
    <row r="141" spans="1:37">
      <c r="A141" s="12" t="s">
        <v>163</v>
      </c>
      <c r="B141" s="12" t="s">
        <v>3</v>
      </c>
      <c r="C141" s="19">
        <v>16</v>
      </c>
      <c r="D141" s="20">
        <v>-5.1020408163266031E-3</v>
      </c>
      <c r="E141" s="21">
        <v>16.46</v>
      </c>
      <c r="F141" s="9">
        <v>36.75</v>
      </c>
      <c r="G141" s="9">
        <v>1019.75</v>
      </c>
      <c r="H141" s="9">
        <v>-8.5</v>
      </c>
      <c r="I141" s="9">
        <v>53.5</v>
      </c>
      <c r="J141" s="9">
        <v>43.5</v>
      </c>
      <c r="K141" s="9">
        <v>32.75</v>
      </c>
      <c r="L141" s="9">
        <v>112</v>
      </c>
      <c r="M141" s="9">
        <v>2.75</v>
      </c>
      <c r="N141" s="9">
        <v>-15.5</v>
      </c>
      <c r="O141" s="9">
        <v>13.25</v>
      </c>
      <c r="P141" s="9">
        <v>61</v>
      </c>
      <c r="Q141" s="9">
        <v>16.75</v>
      </c>
      <c r="R141" s="9">
        <v>319.5</v>
      </c>
      <c r="S141" s="9">
        <v>34.75</v>
      </c>
      <c r="T141" s="9">
        <v>59.75</v>
      </c>
      <c r="U141" s="9">
        <v>-226.75</v>
      </c>
      <c r="V141" s="9">
        <v>5.25</v>
      </c>
      <c r="W141" s="9">
        <v>-3.75</v>
      </c>
      <c r="X141" s="9">
        <v>-24.25</v>
      </c>
      <c r="Y141" s="9">
        <v>0.25</v>
      </c>
      <c r="Z141" s="9">
        <v>52.75</v>
      </c>
      <c r="AA141" s="9">
        <v>1038.25</v>
      </c>
      <c r="AB141" s="9">
        <v>238.5</v>
      </c>
      <c r="AC141" s="9">
        <v>9</v>
      </c>
      <c r="AD141" s="9">
        <v>22.75</v>
      </c>
      <c r="AE141" s="9">
        <v>15.75</v>
      </c>
      <c r="AF141" s="9">
        <v>2.5</v>
      </c>
      <c r="AG141" s="9">
        <v>-2.75</v>
      </c>
      <c r="AH141" s="9">
        <v>6516.5</v>
      </c>
      <c r="AI141" s="9">
        <v>1489.25</v>
      </c>
      <c r="AJ141" s="9">
        <v>897.25</v>
      </c>
      <c r="AK141" s="9">
        <v>-2</v>
      </c>
    </row>
    <row r="142" spans="1:37">
      <c r="A142" s="12" t="s">
        <v>164</v>
      </c>
      <c r="B142" s="12" t="s">
        <v>3</v>
      </c>
      <c r="C142" s="19">
        <v>16</v>
      </c>
      <c r="D142" s="20">
        <v>-1.0928961748633842E-2</v>
      </c>
      <c r="E142" s="21">
        <v>7.57</v>
      </c>
      <c r="F142" s="9">
        <v>33.25</v>
      </c>
      <c r="G142" s="9">
        <v>1070.75</v>
      </c>
      <c r="H142" s="9">
        <v>-5.25</v>
      </c>
      <c r="I142" s="9">
        <v>88.25</v>
      </c>
      <c r="J142" s="9">
        <v>74.25</v>
      </c>
      <c r="K142" s="9">
        <v>29.5</v>
      </c>
      <c r="L142" s="9">
        <v>128.75</v>
      </c>
      <c r="M142" s="9">
        <v>11.5</v>
      </c>
      <c r="N142" s="9">
        <v>-8.25</v>
      </c>
      <c r="O142" s="9">
        <v>16</v>
      </c>
      <c r="P142" s="9">
        <v>79</v>
      </c>
      <c r="Q142" s="9">
        <v>20.5</v>
      </c>
      <c r="R142" s="9">
        <v>396.75</v>
      </c>
      <c r="S142" s="9">
        <v>29.25</v>
      </c>
      <c r="T142" s="9">
        <v>89.5</v>
      </c>
      <c r="U142" s="9">
        <v>-241</v>
      </c>
      <c r="V142" s="9">
        <v>-1.75</v>
      </c>
      <c r="W142" s="9">
        <v>9.25</v>
      </c>
      <c r="X142" s="9">
        <v>-32.25</v>
      </c>
      <c r="Y142" s="9">
        <v>-3.25</v>
      </c>
      <c r="Z142" s="9">
        <v>59</v>
      </c>
      <c r="AA142" s="9">
        <v>1427.25</v>
      </c>
      <c r="AB142" s="9">
        <v>234</v>
      </c>
      <c r="AC142" s="9">
        <v>6</v>
      </c>
      <c r="AD142" s="9">
        <v>42.75</v>
      </c>
      <c r="AE142" s="9">
        <v>49</v>
      </c>
      <c r="AF142" s="9">
        <v>-7</v>
      </c>
      <c r="AG142" s="9">
        <v>-1</v>
      </c>
      <c r="AH142" s="9">
        <v>10103</v>
      </c>
      <c r="AI142" s="9">
        <v>2362.25</v>
      </c>
      <c r="AJ142" s="9">
        <v>839.75</v>
      </c>
      <c r="AK142" s="9">
        <v>3.75</v>
      </c>
    </row>
    <row r="143" spans="1:37">
      <c r="A143" s="13" t="s">
        <v>165</v>
      </c>
      <c r="B143" s="13" t="s">
        <v>4</v>
      </c>
      <c r="C143" s="19">
        <v>16</v>
      </c>
      <c r="D143" s="20">
        <v>-2.3529411764705799E-2</v>
      </c>
      <c r="E143" s="21">
        <v>16.22</v>
      </c>
      <c r="F143" s="9">
        <v>11</v>
      </c>
      <c r="G143" s="9">
        <v>793.5</v>
      </c>
      <c r="H143" s="9">
        <v>-11.75</v>
      </c>
      <c r="I143" s="9">
        <v>46.5</v>
      </c>
      <c r="J143" s="9">
        <v>78.25</v>
      </c>
      <c r="K143" s="9">
        <v>30.5</v>
      </c>
      <c r="L143" s="9">
        <v>116.25</v>
      </c>
      <c r="M143" s="9">
        <v>15</v>
      </c>
      <c r="N143" s="9">
        <v>-8</v>
      </c>
      <c r="O143" s="9">
        <v>12.25</v>
      </c>
      <c r="P143" s="9">
        <v>74</v>
      </c>
      <c r="Q143" s="9">
        <v>3.75</v>
      </c>
      <c r="R143" s="9">
        <v>393</v>
      </c>
      <c r="S143" s="9">
        <v>24.75</v>
      </c>
      <c r="T143" s="9">
        <v>74.5</v>
      </c>
      <c r="U143" s="9">
        <v>-232.25</v>
      </c>
      <c r="V143" s="9">
        <v>-2.5</v>
      </c>
      <c r="W143" s="9">
        <v>0</v>
      </c>
      <c r="X143" s="9">
        <v>-7.75</v>
      </c>
      <c r="Y143" s="9">
        <v>-5</v>
      </c>
      <c r="Z143" s="9">
        <v>64</v>
      </c>
      <c r="AA143" s="9">
        <v>1009</v>
      </c>
      <c r="AB143" s="9">
        <v>202.5</v>
      </c>
      <c r="AC143" s="9">
        <v>-3</v>
      </c>
      <c r="AD143" s="9">
        <v>55.5</v>
      </c>
      <c r="AE143" s="9">
        <v>7.25</v>
      </c>
      <c r="AF143" s="9">
        <v>1.5</v>
      </c>
      <c r="AG143" s="9">
        <v>0.75</v>
      </c>
      <c r="AH143" s="9">
        <v>4731.75</v>
      </c>
      <c r="AI143" s="9">
        <v>1204.25</v>
      </c>
      <c r="AJ143" s="9">
        <v>954.75</v>
      </c>
      <c r="AK143" s="9">
        <v>-8.75</v>
      </c>
    </row>
    <row r="144" spans="1:37">
      <c r="A144" s="13" t="s">
        <v>166</v>
      </c>
      <c r="B144" s="13" t="s">
        <v>4</v>
      </c>
      <c r="C144" s="19">
        <v>16</v>
      </c>
      <c r="D144" s="20">
        <v>3.2608695652173995E-2</v>
      </c>
      <c r="E144" s="21">
        <v>8.77</v>
      </c>
      <c r="F144" s="9">
        <v>20.25</v>
      </c>
      <c r="G144" s="9">
        <v>1795.25</v>
      </c>
      <c r="H144" s="9">
        <v>2</v>
      </c>
      <c r="I144" s="9">
        <v>74.75</v>
      </c>
      <c r="J144" s="9">
        <v>84.25</v>
      </c>
      <c r="K144" s="9">
        <v>28.75</v>
      </c>
      <c r="L144" s="9">
        <v>103.5</v>
      </c>
      <c r="M144" s="9">
        <v>3</v>
      </c>
      <c r="N144" s="9">
        <v>-9</v>
      </c>
      <c r="O144" s="9">
        <v>18.25</v>
      </c>
      <c r="P144" s="9">
        <v>72.75</v>
      </c>
      <c r="Q144" s="9">
        <v>15.25</v>
      </c>
      <c r="R144" s="9">
        <v>244</v>
      </c>
      <c r="S144" s="9">
        <v>24.25</v>
      </c>
      <c r="T144" s="9">
        <v>52</v>
      </c>
      <c r="U144" s="9">
        <v>-228.25</v>
      </c>
      <c r="V144" s="9">
        <v>-6</v>
      </c>
      <c r="W144" s="9">
        <v>-7.25</v>
      </c>
      <c r="X144" s="9">
        <v>185.5</v>
      </c>
      <c r="Y144" s="9">
        <v>-4</v>
      </c>
      <c r="Z144" s="9">
        <v>42.25</v>
      </c>
      <c r="AA144" s="9">
        <v>782</v>
      </c>
      <c r="AB144" s="9">
        <v>196</v>
      </c>
      <c r="AC144" s="9">
        <v>7.25</v>
      </c>
      <c r="AD144" s="9">
        <v>27.5</v>
      </c>
      <c r="AE144" s="9">
        <v>5.5</v>
      </c>
      <c r="AF144" s="9">
        <v>17.25</v>
      </c>
      <c r="AG144" s="9">
        <v>7.75</v>
      </c>
      <c r="AH144" s="9">
        <v>3200.25</v>
      </c>
      <c r="AI144" s="9">
        <v>345.75</v>
      </c>
      <c r="AJ144" s="9">
        <v>1560.25</v>
      </c>
      <c r="AK144" s="9">
        <v>-4.25</v>
      </c>
    </row>
    <row r="145" spans="1:37">
      <c r="A145" s="13" t="s">
        <v>167</v>
      </c>
      <c r="B145" s="13" t="s">
        <v>4</v>
      </c>
      <c r="C145" s="19">
        <v>16</v>
      </c>
      <c r="D145" s="20">
        <v>9.090909090909087E-2</v>
      </c>
      <c r="E145" s="21">
        <v>406</v>
      </c>
      <c r="F145" s="9">
        <v>15</v>
      </c>
      <c r="G145" s="9">
        <v>955</v>
      </c>
      <c r="H145" s="9">
        <v>-1</v>
      </c>
      <c r="I145" s="9">
        <v>56</v>
      </c>
      <c r="J145" s="9">
        <v>92.25</v>
      </c>
      <c r="K145" s="9">
        <v>15.75</v>
      </c>
      <c r="L145" s="9">
        <v>109</v>
      </c>
      <c r="M145" s="9">
        <v>15</v>
      </c>
      <c r="N145" s="9">
        <v>-13.5</v>
      </c>
      <c r="O145" s="9">
        <v>18</v>
      </c>
      <c r="P145" s="9">
        <v>52.5</v>
      </c>
      <c r="Q145" s="9">
        <v>10.25</v>
      </c>
      <c r="R145" s="9">
        <v>335.75</v>
      </c>
      <c r="S145" s="9">
        <v>24.5</v>
      </c>
      <c r="T145" s="9">
        <v>51.5</v>
      </c>
      <c r="U145" s="9">
        <v>-231</v>
      </c>
      <c r="V145" s="9">
        <v>-5</v>
      </c>
      <c r="W145" s="9">
        <v>-16</v>
      </c>
      <c r="X145" s="9">
        <v>40.25</v>
      </c>
      <c r="Y145" s="9">
        <v>-6.5</v>
      </c>
      <c r="Z145" s="9">
        <v>44</v>
      </c>
      <c r="AA145" s="9">
        <v>595</v>
      </c>
      <c r="AB145" s="9">
        <v>185.5</v>
      </c>
      <c r="AC145" s="9">
        <v>9.5</v>
      </c>
      <c r="AD145" s="9">
        <v>32.5</v>
      </c>
      <c r="AE145" s="9">
        <v>1.25</v>
      </c>
      <c r="AF145" s="9">
        <v>6</v>
      </c>
      <c r="AG145" s="9">
        <v>12.5</v>
      </c>
      <c r="AH145" s="9">
        <v>2882</v>
      </c>
      <c r="AI145" s="9">
        <v>373.75</v>
      </c>
      <c r="AJ145" s="9">
        <v>1335.25</v>
      </c>
      <c r="AK145" s="9">
        <v>-2.75</v>
      </c>
    </row>
    <row r="146" spans="1:37">
      <c r="A146" s="14" t="s">
        <v>168</v>
      </c>
      <c r="B146" s="14" t="s">
        <v>5</v>
      </c>
      <c r="C146" s="19">
        <v>16</v>
      </c>
      <c r="D146" s="20">
        <v>0</v>
      </c>
      <c r="E146" s="21">
        <v>14.57</v>
      </c>
      <c r="F146" s="9">
        <v>17</v>
      </c>
      <c r="G146" s="9">
        <v>864.75</v>
      </c>
      <c r="H146" s="9">
        <v>2.25</v>
      </c>
      <c r="I146" s="9">
        <v>37.25</v>
      </c>
      <c r="J146" s="9">
        <v>110.25</v>
      </c>
      <c r="K146" s="9">
        <v>58</v>
      </c>
      <c r="L146" s="9">
        <v>149.25</v>
      </c>
      <c r="M146" s="9">
        <v>15.25</v>
      </c>
      <c r="N146" s="9">
        <v>-10.75</v>
      </c>
      <c r="O146" s="9">
        <v>13.5</v>
      </c>
      <c r="P146" s="9">
        <v>113.5</v>
      </c>
      <c r="Q146" s="9">
        <v>33.25</v>
      </c>
      <c r="R146" s="9">
        <v>220.5</v>
      </c>
      <c r="S146" s="9">
        <v>23.5</v>
      </c>
      <c r="T146" s="9">
        <v>100.75</v>
      </c>
      <c r="U146" s="9">
        <v>-239.25</v>
      </c>
      <c r="V146" s="9">
        <v>1.75</v>
      </c>
      <c r="W146" s="9">
        <v>9.75</v>
      </c>
      <c r="X146" s="9">
        <v>-25</v>
      </c>
      <c r="Y146" s="9">
        <v>4.25</v>
      </c>
      <c r="Z146" s="9">
        <v>78.75</v>
      </c>
      <c r="AA146" s="9">
        <v>925</v>
      </c>
      <c r="AB146" s="9">
        <v>175.25</v>
      </c>
      <c r="AC146" s="9">
        <v>3.75</v>
      </c>
      <c r="AD146" s="9">
        <v>48.5</v>
      </c>
      <c r="AE146" s="9">
        <v>11.25</v>
      </c>
      <c r="AF146" s="9">
        <v>-2.25</v>
      </c>
      <c r="AG146" s="9">
        <v>3</v>
      </c>
      <c r="AH146" s="9">
        <v>6669.25</v>
      </c>
      <c r="AI146" s="9">
        <v>1009.75</v>
      </c>
      <c r="AJ146" s="9">
        <v>968.75</v>
      </c>
      <c r="AK146" s="9">
        <v>6</v>
      </c>
    </row>
    <row r="147" spans="1:37">
      <c r="A147" s="14" t="s">
        <v>169</v>
      </c>
      <c r="B147" s="14" t="s">
        <v>5</v>
      </c>
      <c r="C147" s="19">
        <v>16</v>
      </c>
      <c r="D147" s="20">
        <v>-5.1282051282052011E-3</v>
      </c>
      <c r="E147" s="21">
        <v>6.46</v>
      </c>
      <c r="F147" s="9">
        <v>46.75</v>
      </c>
      <c r="G147" s="9">
        <v>870.25</v>
      </c>
      <c r="H147" s="9">
        <v>-1.5</v>
      </c>
      <c r="I147" s="9">
        <v>70.25</v>
      </c>
      <c r="J147" s="9">
        <v>87.5</v>
      </c>
      <c r="K147" s="9">
        <v>41.75</v>
      </c>
      <c r="L147" s="9">
        <v>120</v>
      </c>
      <c r="M147" s="9">
        <v>10</v>
      </c>
      <c r="N147" s="9">
        <v>-6.5</v>
      </c>
      <c r="O147" s="9">
        <v>14.25</v>
      </c>
      <c r="P147" s="9">
        <v>72</v>
      </c>
      <c r="Q147" s="9">
        <v>19.5</v>
      </c>
      <c r="R147" s="9">
        <v>378</v>
      </c>
      <c r="S147" s="9">
        <v>26.25</v>
      </c>
      <c r="T147" s="9">
        <v>63</v>
      </c>
      <c r="U147" s="9">
        <v>-234.75</v>
      </c>
      <c r="V147" s="9">
        <v>-8</v>
      </c>
      <c r="W147" s="9">
        <v>0.25</v>
      </c>
      <c r="X147" s="9">
        <v>-3.25</v>
      </c>
      <c r="Y147" s="9">
        <v>-0.5</v>
      </c>
      <c r="Z147" s="9">
        <v>61.75</v>
      </c>
      <c r="AA147" s="9">
        <v>1663</v>
      </c>
      <c r="AB147" s="9">
        <v>338.25</v>
      </c>
      <c r="AC147" s="9">
        <v>7.5</v>
      </c>
      <c r="AD147" s="9">
        <v>38</v>
      </c>
      <c r="AE147" s="9">
        <v>21.25</v>
      </c>
      <c r="AF147" s="9">
        <v>33.5</v>
      </c>
      <c r="AG147" s="9">
        <v>5</v>
      </c>
      <c r="AH147" s="9">
        <v>11193.25</v>
      </c>
      <c r="AI147" s="9">
        <v>970</v>
      </c>
      <c r="AJ147" s="9">
        <v>1248.5</v>
      </c>
      <c r="AK147" s="9">
        <v>-2</v>
      </c>
    </row>
    <row r="148" spans="1:37">
      <c r="A148" s="14" t="s">
        <v>170</v>
      </c>
      <c r="B148" s="14" t="s">
        <v>5</v>
      </c>
      <c r="C148" s="19">
        <v>16</v>
      </c>
      <c r="D148" s="20">
        <v>1.0362694300518095E-2</v>
      </c>
      <c r="E148" s="21">
        <v>20.309999999999999</v>
      </c>
      <c r="F148" s="9">
        <v>21.75</v>
      </c>
      <c r="G148" s="9">
        <v>1082.5</v>
      </c>
      <c r="H148" s="9">
        <v>-8.5</v>
      </c>
      <c r="I148" s="9">
        <v>70.25</v>
      </c>
      <c r="J148" s="9">
        <v>59.25</v>
      </c>
      <c r="K148" s="9">
        <v>31.25</v>
      </c>
      <c r="L148" s="9">
        <v>105</v>
      </c>
      <c r="M148" s="9">
        <v>7</v>
      </c>
      <c r="N148" s="9">
        <v>-8</v>
      </c>
      <c r="O148" s="9">
        <v>17.25</v>
      </c>
      <c r="P148" s="9">
        <v>85.5</v>
      </c>
      <c r="Q148" s="9">
        <v>14</v>
      </c>
      <c r="R148" s="9">
        <v>297.75</v>
      </c>
      <c r="S148" s="9">
        <v>22</v>
      </c>
      <c r="T148" s="9">
        <v>64</v>
      </c>
      <c r="U148" s="9">
        <v>-240</v>
      </c>
      <c r="V148" s="9">
        <v>-6.5</v>
      </c>
      <c r="W148" s="9">
        <v>-10.25</v>
      </c>
      <c r="X148" s="9">
        <v>-19.25</v>
      </c>
      <c r="Y148" s="9">
        <v>-8</v>
      </c>
      <c r="Z148" s="9">
        <v>53</v>
      </c>
      <c r="AA148" s="9">
        <v>1063.25</v>
      </c>
      <c r="AB148" s="9">
        <v>229.75</v>
      </c>
      <c r="AC148" s="9">
        <v>7</v>
      </c>
      <c r="AD148" s="9">
        <v>24</v>
      </c>
      <c r="AE148" s="9">
        <v>15</v>
      </c>
      <c r="AF148" s="9">
        <v>70.75</v>
      </c>
      <c r="AG148" s="9">
        <v>4.75</v>
      </c>
      <c r="AH148" s="9">
        <v>9775.75</v>
      </c>
      <c r="AI148" s="9">
        <v>805.75</v>
      </c>
      <c r="AJ148" s="9">
        <v>842.5</v>
      </c>
      <c r="AK148" s="9">
        <v>1.75</v>
      </c>
    </row>
    <row r="149" spans="1:37">
      <c r="A149" s="15" t="s">
        <v>171</v>
      </c>
      <c r="B149" s="15" t="s">
        <v>6</v>
      </c>
      <c r="C149" s="19">
        <v>16</v>
      </c>
      <c r="D149" s="20">
        <v>-6.4516129032258215E-2</v>
      </c>
      <c r="E149" s="21">
        <v>24.18</v>
      </c>
      <c r="F149" s="9">
        <v>77</v>
      </c>
      <c r="G149" s="9">
        <v>1157.5</v>
      </c>
      <c r="H149" s="9">
        <v>0.25</v>
      </c>
      <c r="I149" s="9">
        <v>70.75</v>
      </c>
      <c r="J149" s="9">
        <v>74.75</v>
      </c>
      <c r="K149" s="9">
        <v>42.25</v>
      </c>
      <c r="L149" s="9">
        <v>101.75</v>
      </c>
      <c r="M149" s="9">
        <v>23.75</v>
      </c>
      <c r="N149" s="9">
        <v>10.75</v>
      </c>
      <c r="O149" s="9">
        <v>14.25</v>
      </c>
      <c r="P149" s="9">
        <v>97</v>
      </c>
      <c r="Q149" s="9">
        <v>62.25</v>
      </c>
      <c r="R149" s="9">
        <v>267.25</v>
      </c>
      <c r="S149" s="9">
        <v>23.75</v>
      </c>
      <c r="T149" s="9">
        <v>75.5</v>
      </c>
      <c r="U149" s="9">
        <v>-236.5</v>
      </c>
      <c r="V149" s="9">
        <v>35.25</v>
      </c>
      <c r="W149" s="9">
        <v>17.75</v>
      </c>
      <c r="X149" s="9">
        <v>-25.25</v>
      </c>
      <c r="Y149" s="9">
        <v>15.5</v>
      </c>
      <c r="Z149" s="9">
        <v>55.25</v>
      </c>
      <c r="AA149" s="9">
        <v>2977</v>
      </c>
      <c r="AB149" s="9">
        <v>386</v>
      </c>
      <c r="AC149" s="9">
        <v>18.5</v>
      </c>
      <c r="AD149" s="9">
        <v>34.25</v>
      </c>
      <c r="AE149" s="9">
        <v>143.25</v>
      </c>
      <c r="AF149" s="9">
        <v>11.5</v>
      </c>
      <c r="AG149" s="9">
        <v>22.75</v>
      </c>
      <c r="AH149" s="9">
        <v>16145.25</v>
      </c>
      <c r="AI149" s="9">
        <v>3844</v>
      </c>
      <c r="AJ149" s="9">
        <v>510.5</v>
      </c>
      <c r="AK149" s="9">
        <v>23.25</v>
      </c>
    </row>
    <row r="150" spans="1:37">
      <c r="A150" s="15" t="s">
        <v>172</v>
      </c>
      <c r="B150" s="15" t="s">
        <v>6</v>
      </c>
      <c r="C150" s="19">
        <v>16</v>
      </c>
      <c r="D150" s="20">
        <v>-3.5714285714285796E-2</v>
      </c>
      <c r="E150" s="21">
        <v>16.13</v>
      </c>
      <c r="F150" s="9">
        <v>30.25</v>
      </c>
      <c r="G150" s="9">
        <v>1325.75</v>
      </c>
      <c r="H150" s="9">
        <v>-1</v>
      </c>
      <c r="I150" s="9">
        <v>85</v>
      </c>
      <c r="J150" s="9">
        <v>77</v>
      </c>
      <c r="K150" s="9">
        <v>33.75</v>
      </c>
      <c r="L150" s="9">
        <v>102</v>
      </c>
      <c r="M150" s="9">
        <v>11</v>
      </c>
      <c r="N150" s="9">
        <v>1</v>
      </c>
      <c r="O150" s="9">
        <v>18.5</v>
      </c>
      <c r="P150" s="9">
        <v>90</v>
      </c>
      <c r="Q150" s="9">
        <v>30.5</v>
      </c>
      <c r="R150" s="9">
        <v>312</v>
      </c>
      <c r="S150" s="9">
        <v>22.25</v>
      </c>
      <c r="T150" s="9">
        <v>82</v>
      </c>
      <c r="U150" s="9">
        <v>-237.5</v>
      </c>
      <c r="V150" s="9">
        <v>33.75</v>
      </c>
      <c r="W150" s="9">
        <v>6.75</v>
      </c>
      <c r="X150" s="9">
        <v>-14.75</v>
      </c>
      <c r="Y150" s="9">
        <v>5</v>
      </c>
      <c r="Z150" s="9">
        <v>54.5</v>
      </c>
      <c r="AA150" s="9">
        <v>2096</v>
      </c>
      <c r="AB150" s="9">
        <v>201.75</v>
      </c>
      <c r="AC150" s="9">
        <v>6</v>
      </c>
      <c r="AD150" s="9">
        <v>24.5</v>
      </c>
      <c r="AE150" s="9">
        <v>61.75</v>
      </c>
      <c r="AF150" s="9">
        <v>20</v>
      </c>
      <c r="AG150" s="9">
        <v>10</v>
      </c>
      <c r="AH150" s="9">
        <v>16320.5</v>
      </c>
      <c r="AI150" s="9">
        <v>2246.75</v>
      </c>
      <c r="AJ150" s="9">
        <v>679</v>
      </c>
      <c r="AK150" s="9">
        <v>1</v>
      </c>
    </row>
    <row r="151" spans="1:37">
      <c r="A151" s="15" t="s">
        <v>206</v>
      </c>
      <c r="B151" s="15" t="s">
        <v>7</v>
      </c>
      <c r="C151" s="23" t="s">
        <v>203</v>
      </c>
      <c r="E151" s="19"/>
    </row>
    <row r="152" spans="1:37">
      <c r="A152" s="16" t="s">
        <v>173</v>
      </c>
      <c r="B152" s="16" t="s">
        <v>7</v>
      </c>
      <c r="C152" s="19">
        <v>16</v>
      </c>
      <c r="D152" s="20">
        <v>1.6666666666666705E-2</v>
      </c>
      <c r="E152" s="21">
        <v>13.27</v>
      </c>
      <c r="F152" s="9">
        <v>60.5</v>
      </c>
      <c r="G152" s="9">
        <v>1200.25</v>
      </c>
      <c r="H152" s="9">
        <v>-6.5</v>
      </c>
      <c r="I152" s="9">
        <v>50.75</v>
      </c>
      <c r="J152" s="9">
        <v>104.75</v>
      </c>
      <c r="K152" s="9">
        <v>36.5</v>
      </c>
      <c r="L152" s="9">
        <v>110.75</v>
      </c>
      <c r="M152" s="9">
        <v>17</v>
      </c>
      <c r="N152" s="9">
        <v>0</v>
      </c>
      <c r="O152" s="9">
        <v>13.5</v>
      </c>
      <c r="P152" s="9">
        <v>115</v>
      </c>
      <c r="Q152" s="9">
        <v>39</v>
      </c>
      <c r="R152" s="9">
        <v>223.75</v>
      </c>
      <c r="S152" s="9">
        <v>33.75</v>
      </c>
      <c r="T152" s="9">
        <v>71.25</v>
      </c>
      <c r="U152" s="9">
        <v>-231</v>
      </c>
      <c r="V152" s="9">
        <v>4.75</v>
      </c>
      <c r="W152" s="9">
        <v>-0.5</v>
      </c>
      <c r="X152" s="9">
        <v>-16.25</v>
      </c>
      <c r="Y152" s="9">
        <v>9</v>
      </c>
      <c r="Z152" s="9">
        <v>68.25</v>
      </c>
      <c r="AA152" s="9">
        <v>1728.5</v>
      </c>
      <c r="AB152" s="9">
        <v>251</v>
      </c>
      <c r="AC152" s="9">
        <v>15.5</v>
      </c>
      <c r="AD152" s="9">
        <v>25.5</v>
      </c>
      <c r="AE152" s="9">
        <v>40.75</v>
      </c>
      <c r="AF152" s="9">
        <v>1.5</v>
      </c>
      <c r="AG152" s="9">
        <v>3</v>
      </c>
      <c r="AH152" s="9">
        <v>12181.5</v>
      </c>
      <c r="AI152" s="9">
        <v>1722.75</v>
      </c>
      <c r="AJ152" s="9">
        <v>724.25</v>
      </c>
      <c r="AK152" s="9">
        <v>-5.5</v>
      </c>
    </row>
    <row r="153" spans="1:37">
      <c r="A153" s="16" t="s">
        <v>174</v>
      </c>
      <c r="B153" s="16" t="s">
        <v>7</v>
      </c>
      <c r="C153" s="19">
        <v>16</v>
      </c>
      <c r="D153" s="20">
        <v>3.6363636363636452E-2</v>
      </c>
      <c r="E153" s="21">
        <v>1.23</v>
      </c>
      <c r="F153" s="9">
        <v>6.25</v>
      </c>
      <c r="G153" s="9">
        <v>937.75</v>
      </c>
      <c r="H153" s="9">
        <v>-3.5</v>
      </c>
      <c r="I153" s="9">
        <v>64.75</v>
      </c>
      <c r="J153" s="9">
        <v>75.25</v>
      </c>
      <c r="K153" s="9">
        <v>32.75</v>
      </c>
      <c r="L153" s="9">
        <v>115.75</v>
      </c>
      <c r="M153" s="9">
        <v>8.25</v>
      </c>
      <c r="N153" s="9">
        <v>1.25</v>
      </c>
      <c r="O153" s="9">
        <v>12</v>
      </c>
      <c r="P153" s="9">
        <v>79.75</v>
      </c>
      <c r="Q153" s="9">
        <v>17.5</v>
      </c>
      <c r="R153" s="9">
        <v>402</v>
      </c>
      <c r="S153" s="9">
        <v>21.25</v>
      </c>
      <c r="T153" s="9">
        <v>80.5</v>
      </c>
      <c r="U153" s="9">
        <v>-227.25</v>
      </c>
      <c r="V153" s="9">
        <v>-6</v>
      </c>
      <c r="W153" s="9">
        <v>-3.25</v>
      </c>
      <c r="X153" s="9">
        <v>-21.25</v>
      </c>
      <c r="Y153" s="9">
        <v>2</v>
      </c>
      <c r="Z153" s="9">
        <v>61.25</v>
      </c>
      <c r="AA153" s="9">
        <v>1269.25</v>
      </c>
      <c r="AB153" s="9">
        <v>213.5</v>
      </c>
      <c r="AC153" s="9">
        <v>6</v>
      </c>
      <c r="AD153" s="9">
        <v>26</v>
      </c>
      <c r="AE153" s="9">
        <v>6.75</v>
      </c>
      <c r="AF153" s="9">
        <v>-2.5</v>
      </c>
      <c r="AG153" s="9">
        <v>-2.5</v>
      </c>
      <c r="AH153" s="9">
        <v>6486.5</v>
      </c>
      <c r="AI153" s="9">
        <v>1055</v>
      </c>
      <c r="AJ153" s="9">
        <v>1143</v>
      </c>
      <c r="AK153" s="9">
        <v>7</v>
      </c>
    </row>
    <row r="154" spans="1:37">
      <c r="A154" s="16" t="s">
        <v>175</v>
      </c>
      <c r="B154" s="16" t="s">
        <v>7</v>
      </c>
      <c r="C154" s="19">
        <v>16</v>
      </c>
      <c r="D154" s="20">
        <v>5.2631578947368335E-2</v>
      </c>
      <c r="E154" s="21">
        <v>406</v>
      </c>
      <c r="F154" s="9">
        <v>48.25</v>
      </c>
      <c r="G154" s="9">
        <v>1223</v>
      </c>
      <c r="H154" s="9">
        <v>5.75</v>
      </c>
      <c r="I154" s="9">
        <v>85</v>
      </c>
      <c r="J154" s="9">
        <v>100.25</v>
      </c>
      <c r="K154" s="9">
        <v>34</v>
      </c>
      <c r="L154" s="9">
        <v>112.5</v>
      </c>
      <c r="M154" s="9">
        <v>17.5</v>
      </c>
      <c r="N154" s="9">
        <v>11.5</v>
      </c>
      <c r="O154" s="9">
        <v>38</v>
      </c>
      <c r="P154" s="9">
        <v>94.75</v>
      </c>
      <c r="Q154" s="9">
        <v>48.5</v>
      </c>
      <c r="R154" s="9">
        <v>358.75</v>
      </c>
      <c r="S154" s="9">
        <v>31.25</v>
      </c>
      <c r="T154" s="9">
        <v>84.5</v>
      </c>
      <c r="U154" s="9">
        <v>-223.5</v>
      </c>
      <c r="V154" s="9">
        <v>28</v>
      </c>
      <c r="W154" s="9">
        <v>9.75</v>
      </c>
      <c r="X154" s="9">
        <v>-17</v>
      </c>
      <c r="Y154" s="9">
        <v>34.5</v>
      </c>
      <c r="Z154" s="9">
        <v>68</v>
      </c>
      <c r="AA154" s="9">
        <v>2210.5</v>
      </c>
      <c r="AB154" s="9">
        <v>332</v>
      </c>
      <c r="AC154" s="9">
        <v>16</v>
      </c>
      <c r="AD154" s="9">
        <v>31.25</v>
      </c>
      <c r="AE154" s="9">
        <v>51.75</v>
      </c>
      <c r="AF154" s="9">
        <v>5.5</v>
      </c>
      <c r="AG154" s="9">
        <v>16</v>
      </c>
      <c r="AH154" s="9">
        <v>11254.75</v>
      </c>
      <c r="AI154" s="9">
        <v>2262</v>
      </c>
      <c r="AJ154" s="9">
        <v>639.75</v>
      </c>
      <c r="AK154" s="9">
        <v>9.75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9FD7-0FE9-A140-AD84-AFFC6D4C63D1}">
  <sheetPr>
    <pageSetUpPr fitToPage="1"/>
  </sheetPr>
  <dimension ref="A1:M45"/>
  <sheetViews>
    <sheetView tabSelected="1" topLeftCell="D19" zoomScale="150" workbookViewId="0">
      <selection activeCell="M27" sqref="M27"/>
    </sheetView>
  </sheetViews>
  <sheetFormatPr baseColWidth="10" defaultRowHeight="16"/>
  <cols>
    <col min="1" max="1" width="25" customWidth="1"/>
    <col min="3" max="3" width="16.6640625" bestFit="1" customWidth="1"/>
    <col min="4" max="4" width="19" customWidth="1"/>
    <col min="5" max="5" width="35.5" bestFit="1" customWidth="1"/>
    <col min="6" max="6" width="35.33203125" customWidth="1"/>
    <col min="7" max="7" width="20.33203125" customWidth="1"/>
  </cols>
  <sheetData>
    <row r="1" spans="1:11">
      <c r="A1" t="s">
        <v>344</v>
      </c>
      <c r="B1" t="s">
        <v>345</v>
      </c>
      <c r="C1" t="s">
        <v>346</v>
      </c>
      <c r="D1" t="s">
        <v>347</v>
      </c>
      <c r="E1" t="s">
        <v>207</v>
      </c>
      <c r="F1" t="s">
        <v>353</v>
      </c>
      <c r="G1" t="s">
        <v>354</v>
      </c>
      <c r="H1" t="s">
        <v>355</v>
      </c>
      <c r="I1" t="s">
        <v>373</v>
      </c>
      <c r="J1" t="s">
        <v>374</v>
      </c>
      <c r="K1" t="s">
        <v>387</v>
      </c>
    </row>
    <row r="2" spans="1:11">
      <c r="A2">
        <v>1</v>
      </c>
      <c r="B2" t="s">
        <v>348</v>
      </c>
      <c r="C2">
        <v>1</v>
      </c>
      <c r="D2" t="s">
        <v>349</v>
      </c>
      <c r="E2" t="str">
        <f>Table4[[#This Row],[cell ]]&amp;Table4[[#This Row],[rep ]]&amp;"inf"&amp;Table4[[#This Row],[inf]]</f>
        <v>CT261inf+</v>
      </c>
      <c r="F2">
        <v>23.1</v>
      </c>
      <c r="G2">
        <f>5*F2</f>
        <v>115.5</v>
      </c>
      <c r="H2">
        <v>25</v>
      </c>
      <c r="I2" t="s">
        <v>375</v>
      </c>
      <c r="J2">
        <v>13</v>
      </c>
      <c r="K2">
        <v>6.42</v>
      </c>
    </row>
    <row r="3" spans="1:11">
      <c r="A3">
        <v>2</v>
      </c>
      <c r="B3" t="s">
        <v>348</v>
      </c>
      <c r="C3">
        <v>2</v>
      </c>
      <c r="D3" t="s">
        <v>349</v>
      </c>
      <c r="E3" t="str">
        <f>Table4[[#This Row],[cell ]]&amp;Table4[[#This Row],[rep ]]&amp;"inf"&amp;Table4[[#This Row],[inf]]</f>
        <v>CT262inf+</v>
      </c>
      <c r="F3">
        <v>60.6</v>
      </c>
      <c r="G3">
        <f>5*F3</f>
        <v>303</v>
      </c>
      <c r="H3">
        <v>5</v>
      </c>
      <c r="I3" t="s">
        <v>376</v>
      </c>
      <c r="J3">
        <v>13</v>
      </c>
      <c r="K3">
        <v>10.8</v>
      </c>
    </row>
    <row r="4" spans="1:11">
      <c r="A4">
        <v>3</v>
      </c>
      <c r="B4" t="s">
        <v>348</v>
      </c>
      <c r="C4">
        <v>3</v>
      </c>
      <c r="D4" t="s">
        <v>349</v>
      </c>
      <c r="E4" t="str">
        <f>Table4[[#This Row],[cell ]]&amp;Table4[[#This Row],[rep ]]&amp;"inf"&amp;Table4[[#This Row],[inf]]</f>
        <v>CT263inf+</v>
      </c>
      <c r="F4">
        <v>31</v>
      </c>
      <c r="G4">
        <f>5*F4</f>
        <v>155</v>
      </c>
      <c r="H4">
        <v>25</v>
      </c>
      <c r="I4" t="s">
        <v>377</v>
      </c>
      <c r="J4">
        <v>13</v>
      </c>
      <c r="K4">
        <v>11.5</v>
      </c>
    </row>
    <row r="5" spans="1:11">
      <c r="A5">
        <v>4</v>
      </c>
      <c r="B5" t="s">
        <v>348</v>
      </c>
      <c r="C5">
        <v>1</v>
      </c>
      <c r="D5" t="s">
        <v>350</v>
      </c>
      <c r="E5" t="str">
        <f>Table4[[#This Row],[cell ]]&amp;Table4[[#This Row],[rep ]]&amp;"inf"&amp;Table4[[#This Row],[inf]]</f>
        <v>CT261inf-</v>
      </c>
      <c r="F5">
        <v>48.3</v>
      </c>
      <c r="G5">
        <f>5*F5</f>
        <v>241.5</v>
      </c>
      <c r="H5">
        <v>25</v>
      </c>
      <c r="I5" t="s">
        <v>378</v>
      </c>
      <c r="J5">
        <v>13</v>
      </c>
      <c r="K5">
        <v>13.4</v>
      </c>
    </row>
    <row r="6" spans="1:11">
      <c r="A6">
        <v>5</v>
      </c>
      <c r="B6" t="s">
        <v>348</v>
      </c>
      <c r="C6">
        <v>2</v>
      </c>
      <c r="D6" t="s">
        <v>350</v>
      </c>
      <c r="E6" t="str">
        <f>Table4[[#This Row],[cell ]]&amp;Table4[[#This Row],[rep ]]&amp;"inf"&amp;Table4[[#This Row],[inf]]</f>
        <v>CT262inf-</v>
      </c>
      <c r="F6">
        <v>76.5</v>
      </c>
      <c r="G6">
        <f>5*F6</f>
        <v>382.5</v>
      </c>
      <c r="H6">
        <v>5</v>
      </c>
      <c r="I6" t="s">
        <v>379</v>
      </c>
      <c r="J6">
        <v>13</v>
      </c>
      <c r="K6">
        <v>24.4</v>
      </c>
    </row>
    <row r="7" spans="1:11">
      <c r="A7">
        <v>6</v>
      </c>
      <c r="B7" t="s">
        <v>348</v>
      </c>
      <c r="C7">
        <v>3</v>
      </c>
      <c r="D7" t="s">
        <v>350</v>
      </c>
      <c r="E7" t="str">
        <f>Table4[[#This Row],[cell ]]&amp;Table4[[#This Row],[rep ]]&amp;"inf"&amp;Table4[[#This Row],[inf]]</f>
        <v>CT263inf-</v>
      </c>
      <c r="F7">
        <v>87.5</v>
      </c>
      <c r="G7">
        <f>5*F7</f>
        <v>437.5</v>
      </c>
      <c r="H7">
        <v>5</v>
      </c>
      <c r="I7" t="s">
        <v>380</v>
      </c>
      <c r="J7">
        <v>13</v>
      </c>
      <c r="K7">
        <v>15.3</v>
      </c>
    </row>
    <row r="8" spans="1:11">
      <c r="A8">
        <v>7</v>
      </c>
      <c r="B8" t="s">
        <v>351</v>
      </c>
      <c r="C8">
        <v>1</v>
      </c>
      <c r="D8" t="s">
        <v>349</v>
      </c>
      <c r="E8" t="str">
        <f>Table4[[#This Row],[cell ]]&amp;Table4[[#This Row],[rep ]]&amp;"inf"&amp;Table4[[#This Row],[inf]]</f>
        <v>CT26_lacZ+1inf+</v>
      </c>
      <c r="F8">
        <v>30.6</v>
      </c>
      <c r="G8">
        <f>5*F8</f>
        <v>153</v>
      </c>
      <c r="H8">
        <v>25</v>
      </c>
      <c r="I8" t="s">
        <v>381</v>
      </c>
      <c r="J8">
        <v>13</v>
      </c>
      <c r="K8">
        <v>5.18</v>
      </c>
    </row>
    <row r="9" spans="1:11">
      <c r="A9">
        <v>8</v>
      </c>
      <c r="B9" t="s">
        <v>351</v>
      </c>
      <c r="C9">
        <v>2</v>
      </c>
      <c r="D9" t="s">
        <v>349</v>
      </c>
      <c r="E9" t="str">
        <f>Table4[[#This Row],[cell ]]&amp;Table4[[#This Row],[rep ]]&amp;"inf"&amp;Table4[[#This Row],[inf]]</f>
        <v>CT26_lacZ+2inf+</v>
      </c>
      <c r="F9">
        <v>178.2</v>
      </c>
      <c r="G9">
        <f>5*F9</f>
        <v>891</v>
      </c>
      <c r="H9">
        <v>5</v>
      </c>
      <c r="I9" t="s">
        <v>382</v>
      </c>
      <c r="J9">
        <v>13</v>
      </c>
      <c r="K9">
        <v>2.46</v>
      </c>
    </row>
    <row r="10" spans="1:11">
      <c r="A10">
        <v>9</v>
      </c>
      <c r="B10" t="s">
        <v>351</v>
      </c>
      <c r="C10">
        <v>3</v>
      </c>
      <c r="D10" t="s">
        <v>349</v>
      </c>
      <c r="E10" t="str">
        <f>Table4[[#This Row],[cell ]]&amp;Table4[[#This Row],[rep ]]&amp;"inf"&amp;Table4[[#This Row],[inf]]</f>
        <v>CT26_lacZ+3inf+</v>
      </c>
      <c r="F10">
        <v>17.3</v>
      </c>
      <c r="G10">
        <f>5*F10</f>
        <v>86.5</v>
      </c>
      <c r="H10">
        <v>100</v>
      </c>
      <c r="I10" t="s">
        <v>383</v>
      </c>
      <c r="J10">
        <v>13</v>
      </c>
      <c r="K10">
        <v>10.8</v>
      </c>
    </row>
    <row r="11" spans="1:11">
      <c r="A11">
        <v>10</v>
      </c>
      <c r="B11" t="s">
        <v>352</v>
      </c>
      <c r="C11">
        <v>1</v>
      </c>
      <c r="D11" t="s">
        <v>350</v>
      </c>
      <c r="E11" t="str">
        <f>Table4[[#This Row],[cell ]]&amp;Table4[[#This Row],[rep ]]&amp;"inf"&amp;Table4[[#This Row],[inf]]</f>
        <v>CT26_lacZ-1inf-</v>
      </c>
      <c r="F11">
        <v>13.9</v>
      </c>
      <c r="G11">
        <f>5*F11</f>
        <v>69.5</v>
      </c>
      <c r="H11">
        <v>100</v>
      </c>
      <c r="I11" t="s">
        <v>384</v>
      </c>
      <c r="J11">
        <v>13</v>
      </c>
      <c r="K11">
        <v>2.82</v>
      </c>
    </row>
    <row r="12" spans="1:11">
      <c r="A12">
        <v>11</v>
      </c>
      <c r="B12" t="s">
        <v>352</v>
      </c>
      <c r="C12">
        <v>2</v>
      </c>
      <c r="D12" t="s">
        <v>350</v>
      </c>
      <c r="E12" t="str">
        <f>Table4[[#This Row],[cell ]]&amp;Table4[[#This Row],[rep ]]&amp;"inf"&amp;Table4[[#This Row],[inf]]</f>
        <v>CT26_lacZ-2inf-</v>
      </c>
      <c r="F12">
        <v>45.3</v>
      </c>
      <c r="G12">
        <f>5*F12</f>
        <v>226.5</v>
      </c>
      <c r="H12">
        <v>25</v>
      </c>
      <c r="I12" t="s">
        <v>385</v>
      </c>
      <c r="J12">
        <v>13</v>
      </c>
      <c r="K12">
        <v>1.69</v>
      </c>
    </row>
    <row r="13" spans="1:11">
      <c r="A13">
        <v>12</v>
      </c>
      <c r="B13" t="s">
        <v>352</v>
      </c>
      <c r="C13">
        <v>3</v>
      </c>
      <c r="D13" t="s">
        <v>350</v>
      </c>
      <c r="E13" t="str">
        <f>Table4[[#This Row],[cell ]]&amp;Table4[[#This Row],[rep ]]&amp;"inf"&amp;Table4[[#This Row],[inf]]</f>
        <v>CT26_lacZ-3inf-</v>
      </c>
      <c r="F13">
        <v>10.6</v>
      </c>
      <c r="G13">
        <f>5*F13</f>
        <v>53</v>
      </c>
      <c r="H13">
        <v>100</v>
      </c>
      <c r="I13" t="s">
        <v>386</v>
      </c>
      <c r="J13">
        <v>13</v>
      </c>
      <c r="K13">
        <v>11.2</v>
      </c>
    </row>
    <row r="15" spans="1:11">
      <c r="G15" t="s">
        <v>388</v>
      </c>
    </row>
    <row r="16" spans="1:11">
      <c r="A16" t="s">
        <v>356</v>
      </c>
    </row>
    <row r="17" spans="1:13">
      <c r="A17">
        <f>2.5*5</f>
        <v>12.5</v>
      </c>
    </row>
    <row r="18" spans="1:13">
      <c r="A18" t="s">
        <v>372</v>
      </c>
    </row>
    <row r="20" spans="1:13">
      <c r="G20" t="s">
        <v>370</v>
      </c>
    </row>
    <row r="21" spans="1:13">
      <c r="A21" t="s">
        <v>359</v>
      </c>
      <c r="B21" t="s">
        <v>367</v>
      </c>
      <c r="C21" t="s">
        <v>357</v>
      </c>
      <c r="D21" t="s">
        <v>358</v>
      </c>
      <c r="F21" t="s">
        <v>361</v>
      </c>
      <c r="G21" t="s">
        <v>371</v>
      </c>
    </row>
    <row r="22" spans="1:13">
      <c r="A22">
        <v>5</v>
      </c>
      <c r="B22">
        <v>20</v>
      </c>
      <c r="C22">
        <v>4</v>
      </c>
      <c r="D22">
        <f>20-4</f>
        <v>16</v>
      </c>
      <c r="F22" t="s">
        <v>350</v>
      </c>
      <c r="G22">
        <f>20-4</f>
        <v>16</v>
      </c>
    </row>
    <row r="23" spans="1:13">
      <c r="A23" t="s">
        <v>363</v>
      </c>
      <c r="B23">
        <v>20</v>
      </c>
      <c r="C23" t="s">
        <v>369</v>
      </c>
      <c r="D23">
        <v>16</v>
      </c>
      <c r="F23">
        <f>25/5</f>
        <v>5</v>
      </c>
      <c r="G23">
        <f>20-5</f>
        <v>15</v>
      </c>
      <c r="I23" t="s">
        <v>410</v>
      </c>
      <c r="J23" t="s">
        <v>409</v>
      </c>
      <c r="K23" t="s">
        <v>408</v>
      </c>
      <c r="L23" t="s">
        <v>392</v>
      </c>
    </row>
    <row r="24" spans="1:13">
      <c r="A24" t="s">
        <v>362</v>
      </c>
      <c r="B24">
        <v>20</v>
      </c>
      <c r="C24" t="s">
        <v>360</v>
      </c>
      <c r="D24">
        <v>15</v>
      </c>
      <c r="F24">
        <f>20/5</f>
        <v>4</v>
      </c>
      <c r="G24" t="s">
        <v>350</v>
      </c>
      <c r="I24" t="s">
        <v>389</v>
      </c>
      <c r="J24" t="s">
        <v>390</v>
      </c>
      <c r="K24" t="s">
        <v>391</v>
      </c>
      <c r="L24">
        <v>10025550</v>
      </c>
    </row>
    <row r="25" spans="1:13">
      <c r="I25" t="s">
        <v>393</v>
      </c>
      <c r="J25" t="s">
        <v>390</v>
      </c>
      <c r="K25" t="s">
        <v>394</v>
      </c>
      <c r="L25">
        <v>10056244</v>
      </c>
      <c r="M25">
        <v>242</v>
      </c>
    </row>
    <row r="26" spans="1:13">
      <c r="I26" t="s">
        <v>395</v>
      </c>
      <c r="J26" t="s">
        <v>390</v>
      </c>
      <c r="K26" t="s">
        <v>396</v>
      </c>
      <c r="L26">
        <v>10058369</v>
      </c>
      <c r="M26">
        <v>3025</v>
      </c>
    </row>
    <row r="27" spans="1:13" ht="23">
      <c r="A27" s="60" t="s">
        <v>366</v>
      </c>
      <c r="I27" t="s">
        <v>397</v>
      </c>
      <c r="J27" t="s">
        <v>398</v>
      </c>
      <c r="K27" t="s">
        <v>399</v>
      </c>
      <c r="L27">
        <v>17834800</v>
      </c>
    </row>
    <row r="28" spans="1:13" ht="23">
      <c r="A28" s="61" t="s">
        <v>364</v>
      </c>
      <c r="I28" t="s">
        <v>400</v>
      </c>
      <c r="J28" t="s">
        <v>401</v>
      </c>
      <c r="K28" t="s">
        <v>402</v>
      </c>
      <c r="L28" t="s">
        <v>403</v>
      </c>
    </row>
    <row r="29" spans="1:13" ht="23">
      <c r="A29" s="61" t="s">
        <v>365</v>
      </c>
      <c r="I29" t="s">
        <v>400</v>
      </c>
      <c r="J29" t="s">
        <v>401</v>
      </c>
      <c r="K29" t="s">
        <v>404</v>
      </c>
      <c r="L29">
        <v>1928</v>
      </c>
    </row>
    <row r="30" spans="1:13">
      <c r="I30" t="s">
        <v>405</v>
      </c>
      <c r="J30" t="s">
        <v>406</v>
      </c>
      <c r="K30" t="s">
        <v>407</v>
      </c>
      <c r="L30">
        <v>2149254</v>
      </c>
    </row>
    <row r="31" spans="1:13">
      <c r="A31" t="s">
        <v>368</v>
      </c>
      <c r="I31" t="s">
        <v>421</v>
      </c>
    </row>
    <row r="32" spans="1:13">
      <c r="I32" t="s">
        <v>425</v>
      </c>
      <c r="J32" t="s">
        <v>423</v>
      </c>
    </row>
    <row r="33" spans="5:10">
      <c r="I33" t="s">
        <v>422</v>
      </c>
      <c r="J33" t="s">
        <v>424</v>
      </c>
    </row>
    <row r="36" spans="5:10">
      <c r="H36" t="s">
        <v>417</v>
      </c>
    </row>
    <row r="37" spans="5:10">
      <c r="E37" t="s">
        <v>413</v>
      </c>
      <c r="F37" t="s">
        <v>414</v>
      </c>
      <c r="G37" t="s">
        <v>415</v>
      </c>
      <c r="H37" t="s">
        <v>418</v>
      </c>
    </row>
    <row r="38" spans="5:10">
      <c r="E38" t="s">
        <v>412</v>
      </c>
      <c r="F38" t="s">
        <v>411</v>
      </c>
      <c r="G38" t="s">
        <v>416</v>
      </c>
      <c r="H38" t="s">
        <v>420</v>
      </c>
    </row>
    <row r="39" spans="5:10">
      <c r="E39" t="s">
        <v>426</v>
      </c>
      <c r="F39" t="s">
        <v>428</v>
      </c>
      <c r="G39" t="s">
        <v>427</v>
      </c>
      <c r="H39" t="s">
        <v>419</v>
      </c>
    </row>
    <row r="40" spans="5:10">
      <c r="E40" t="s">
        <v>429</v>
      </c>
    </row>
    <row r="42" spans="5:10">
      <c r="E42" t="s">
        <v>430</v>
      </c>
    </row>
    <row r="43" spans="5:10">
      <c r="E43" t="s">
        <v>431</v>
      </c>
    </row>
    <row r="44" spans="5:10">
      <c r="E44" t="s">
        <v>432</v>
      </c>
    </row>
    <row r="45" spans="5:10">
      <c r="E45" t="s">
        <v>433</v>
      </c>
    </row>
  </sheetData>
  <phoneticPr fontId="5" type="noConversion"/>
  <pageMargins left="0.7" right="0.7" top="0.75" bottom="0.75" header="0.3" footer="0.3"/>
  <pageSetup scale="85" orientation="landscape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8531-1D6C-1549-A01A-831027818EF2}">
  <dimension ref="A1:H129"/>
  <sheetViews>
    <sheetView zoomScaleNormal="100" workbookViewId="0">
      <selection activeCell="E41" sqref="E41"/>
    </sheetView>
  </sheetViews>
  <sheetFormatPr baseColWidth="10" defaultRowHeight="16"/>
  <cols>
    <col min="4" max="5" width="10.83203125" style="56"/>
  </cols>
  <sheetData>
    <row r="1" spans="1:8">
      <c r="A1" s="27" t="s">
        <v>45</v>
      </c>
      <c r="B1" s="28" t="s">
        <v>1</v>
      </c>
      <c r="C1" s="29" t="s">
        <v>178</v>
      </c>
      <c r="D1" s="53" t="s">
        <v>46</v>
      </c>
      <c r="E1" s="53"/>
      <c r="F1" s="28" t="s">
        <v>47</v>
      </c>
      <c r="G1" s="28"/>
      <c r="H1" s="26" t="s">
        <v>207</v>
      </c>
    </row>
    <row r="2" spans="1:8">
      <c r="A2" s="30" t="s">
        <v>48</v>
      </c>
      <c r="B2" s="31" t="s">
        <v>176</v>
      </c>
      <c r="C2" s="32">
        <v>1</v>
      </c>
      <c r="D2" s="54">
        <v>0</v>
      </c>
      <c r="E2" s="57">
        <f>D2*-100</f>
        <v>0</v>
      </c>
      <c r="F2" s="33">
        <v>11479.8</v>
      </c>
      <c r="G2" s="52">
        <f>LOG(F2, 10)</f>
        <v>4.0599343218900907</v>
      </c>
      <c r="H2" s="25" t="s">
        <v>208</v>
      </c>
    </row>
    <row r="3" spans="1:8">
      <c r="A3" s="30" t="s">
        <v>49</v>
      </c>
      <c r="B3" s="31" t="s">
        <v>176</v>
      </c>
      <c r="C3" s="34">
        <v>1</v>
      </c>
      <c r="D3" s="55">
        <v>0</v>
      </c>
      <c r="E3" s="57">
        <f t="shared" ref="E3:E66" si="0">D3*-100</f>
        <v>0</v>
      </c>
      <c r="F3" s="35">
        <v>13173.82</v>
      </c>
      <c r="G3" s="52">
        <f t="shared" ref="G3:G66" si="1">LOG(F3, 10)</f>
        <v>4.1197117251795188</v>
      </c>
      <c r="H3" s="24" t="s">
        <v>209</v>
      </c>
    </row>
    <row r="4" spans="1:8">
      <c r="A4" s="30" t="s">
        <v>50</v>
      </c>
      <c r="B4" s="31" t="s">
        <v>176</v>
      </c>
      <c r="C4" s="32">
        <v>1</v>
      </c>
      <c r="D4" s="54">
        <v>0</v>
      </c>
      <c r="E4" s="57">
        <f t="shared" si="0"/>
        <v>0</v>
      </c>
      <c r="F4" s="33">
        <v>84681.45</v>
      </c>
      <c r="G4" s="52">
        <f t="shared" si="1"/>
        <v>4.9277882858330528</v>
      </c>
      <c r="H4" s="25" t="s">
        <v>210</v>
      </c>
    </row>
    <row r="5" spans="1:8">
      <c r="A5" s="36" t="s">
        <v>168</v>
      </c>
      <c r="B5" s="37" t="s">
        <v>5</v>
      </c>
      <c r="C5" s="34">
        <v>16</v>
      </c>
      <c r="D5" s="55">
        <v>0</v>
      </c>
      <c r="E5" s="57">
        <f t="shared" si="0"/>
        <v>0</v>
      </c>
      <c r="F5" s="35">
        <v>14.57</v>
      </c>
      <c r="G5" s="52">
        <f t="shared" si="1"/>
        <v>1.1634595517699899</v>
      </c>
      <c r="H5" s="24" t="s">
        <v>211</v>
      </c>
    </row>
    <row r="6" spans="1:8">
      <c r="A6" s="36" t="s">
        <v>169</v>
      </c>
      <c r="B6" s="37" t="s">
        <v>5</v>
      </c>
      <c r="C6" s="32">
        <v>16</v>
      </c>
      <c r="D6" s="54">
        <v>-5.1282051282052011E-3</v>
      </c>
      <c r="E6" s="57">
        <f t="shared" si="0"/>
        <v>0.5128205128205201</v>
      </c>
      <c r="F6" s="33">
        <v>6.46</v>
      </c>
      <c r="G6" s="52">
        <f t="shared" si="1"/>
        <v>0.810232517995084</v>
      </c>
      <c r="H6" s="25" t="s">
        <v>212</v>
      </c>
    </row>
    <row r="7" spans="1:8">
      <c r="A7" s="36" t="s">
        <v>170</v>
      </c>
      <c r="B7" s="37" t="s">
        <v>5</v>
      </c>
      <c r="C7" s="34">
        <v>16</v>
      </c>
      <c r="D7" s="55">
        <v>1.0362694300518095E-2</v>
      </c>
      <c r="E7" s="57">
        <f t="shared" si="0"/>
        <v>-1.0362694300518096</v>
      </c>
      <c r="F7" s="35">
        <v>20.309999999999999</v>
      </c>
      <c r="G7" s="52">
        <f t="shared" si="1"/>
        <v>1.3077099234048066</v>
      </c>
      <c r="H7" s="24" t="s">
        <v>213</v>
      </c>
    </row>
    <row r="8" spans="1:8">
      <c r="A8" s="38" t="s">
        <v>165</v>
      </c>
      <c r="B8" s="39" t="s">
        <v>4</v>
      </c>
      <c r="C8" s="32">
        <v>16</v>
      </c>
      <c r="D8" s="54">
        <v>-2.3529411764705799E-2</v>
      </c>
      <c r="E8" s="57">
        <f t="shared" si="0"/>
        <v>2.3529411764705799</v>
      </c>
      <c r="F8" s="33">
        <v>16.22</v>
      </c>
      <c r="G8" s="52">
        <f t="shared" si="1"/>
        <v>1.210050849875137</v>
      </c>
      <c r="H8" s="25" t="s">
        <v>214</v>
      </c>
    </row>
    <row r="9" spans="1:8">
      <c r="A9" s="38" t="s">
        <v>166</v>
      </c>
      <c r="B9" s="39" t="s">
        <v>4</v>
      </c>
      <c r="C9" s="34">
        <v>16</v>
      </c>
      <c r="D9" s="55">
        <v>3.2608695652173995E-2</v>
      </c>
      <c r="E9" s="57">
        <f t="shared" si="0"/>
        <v>-3.2608695652173996</v>
      </c>
      <c r="F9" s="35">
        <v>8.77</v>
      </c>
      <c r="G9" s="52">
        <f t="shared" si="1"/>
        <v>0.94299959336604045</v>
      </c>
      <c r="H9" s="24" t="s">
        <v>215</v>
      </c>
    </row>
    <row r="10" spans="1:8">
      <c r="A10" s="38" t="s">
        <v>167</v>
      </c>
      <c r="B10" s="39" t="s">
        <v>4</v>
      </c>
      <c r="C10" s="32">
        <v>16</v>
      </c>
      <c r="D10" s="54">
        <v>9.090909090909087E-2</v>
      </c>
      <c r="E10" s="57">
        <f t="shared" si="0"/>
        <v>-9.0909090909090864</v>
      </c>
      <c r="F10" s="33">
        <v>406</v>
      </c>
      <c r="G10" s="52">
        <f t="shared" si="1"/>
        <v>2.6085260335771938</v>
      </c>
      <c r="H10" s="25" t="s">
        <v>216</v>
      </c>
    </row>
    <row r="11" spans="1:8">
      <c r="A11" s="40" t="s">
        <v>171</v>
      </c>
      <c r="B11" s="41" t="s">
        <v>6</v>
      </c>
      <c r="C11" s="34">
        <v>16</v>
      </c>
      <c r="D11" s="55">
        <v>-6.4516129032258215E-2</v>
      </c>
      <c r="E11" s="57">
        <f t="shared" si="0"/>
        <v>6.4516129032258211</v>
      </c>
      <c r="F11" s="35">
        <v>24.18</v>
      </c>
      <c r="G11" s="52">
        <f t="shared" si="1"/>
        <v>1.383456296524753</v>
      </c>
      <c r="H11" s="24" t="s">
        <v>217</v>
      </c>
    </row>
    <row r="12" spans="1:8">
      <c r="A12" s="40" t="s">
        <v>172</v>
      </c>
      <c r="B12" s="41" t="s">
        <v>6</v>
      </c>
      <c r="C12" s="32">
        <v>16</v>
      </c>
      <c r="D12" s="54">
        <v>-3.5714285714285796E-2</v>
      </c>
      <c r="E12" s="57">
        <f t="shared" si="0"/>
        <v>3.5714285714285796</v>
      </c>
      <c r="F12" s="33">
        <v>16.13</v>
      </c>
      <c r="G12" s="52">
        <f t="shared" si="1"/>
        <v>1.2076343673889613</v>
      </c>
      <c r="H12" s="25" t="s">
        <v>218</v>
      </c>
    </row>
    <row r="13" spans="1:8">
      <c r="A13" s="42" t="s">
        <v>173</v>
      </c>
      <c r="B13" s="43" t="s">
        <v>7</v>
      </c>
      <c r="C13" s="34">
        <v>16</v>
      </c>
      <c r="D13" s="55">
        <v>1.6666666666666705E-2</v>
      </c>
      <c r="E13" s="57">
        <f t="shared" si="0"/>
        <v>-1.6666666666666705</v>
      </c>
      <c r="F13" s="35">
        <v>13.27</v>
      </c>
      <c r="G13" s="52">
        <f t="shared" si="1"/>
        <v>1.1228709228644354</v>
      </c>
      <c r="H13" s="24" t="s">
        <v>219</v>
      </c>
    </row>
    <row r="14" spans="1:8">
      <c r="A14" s="42" t="s">
        <v>174</v>
      </c>
      <c r="B14" s="43" t="s">
        <v>7</v>
      </c>
      <c r="C14" s="32">
        <v>16</v>
      </c>
      <c r="D14" s="54">
        <v>3.6363636363636452E-2</v>
      </c>
      <c r="E14" s="57">
        <f t="shared" si="0"/>
        <v>-3.6363636363636451</v>
      </c>
      <c r="F14" s="33">
        <v>1.23</v>
      </c>
      <c r="G14" s="52">
        <f t="shared" si="1"/>
        <v>8.9905111439397917E-2</v>
      </c>
      <c r="H14" s="25" t="s">
        <v>220</v>
      </c>
    </row>
    <row r="15" spans="1:8">
      <c r="A15" s="42" t="s">
        <v>175</v>
      </c>
      <c r="B15" s="43" t="s">
        <v>7</v>
      </c>
      <c r="C15" s="34">
        <v>16</v>
      </c>
      <c r="D15" s="55">
        <v>5.2631578947368335E-2</v>
      </c>
      <c r="E15" s="57">
        <f t="shared" si="0"/>
        <v>-5.2631578947368336</v>
      </c>
      <c r="F15" s="35">
        <v>406</v>
      </c>
      <c r="G15" s="52">
        <f t="shared" si="1"/>
        <v>2.6085260335771938</v>
      </c>
      <c r="H15" s="24" t="s">
        <v>221</v>
      </c>
    </row>
    <row r="16" spans="1:8">
      <c r="A16" s="44" t="s">
        <v>162</v>
      </c>
      <c r="B16" s="45" t="s">
        <v>3</v>
      </c>
      <c r="C16" s="32">
        <v>16</v>
      </c>
      <c r="D16" s="54">
        <v>-4.639175257731952E-2</v>
      </c>
      <c r="E16" s="57">
        <f t="shared" si="0"/>
        <v>4.6391752577319521</v>
      </c>
      <c r="F16" s="33">
        <v>54.39</v>
      </c>
      <c r="G16" s="52">
        <f t="shared" si="1"/>
        <v>1.735519058815171</v>
      </c>
      <c r="H16" s="25" t="s">
        <v>222</v>
      </c>
    </row>
    <row r="17" spans="1:8">
      <c r="A17" s="44" t="s">
        <v>163</v>
      </c>
      <c r="B17" s="45" t="s">
        <v>3</v>
      </c>
      <c r="C17" s="34">
        <v>16</v>
      </c>
      <c r="D17" s="55">
        <v>-5.1020408163266031E-3</v>
      </c>
      <c r="E17" s="57">
        <f t="shared" si="0"/>
        <v>0.51020408163266029</v>
      </c>
      <c r="F17" s="35">
        <v>16.46</v>
      </c>
      <c r="G17" s="52">
        <f t="shared" si="1"/>
        <v>1.2164298308762509</v>
      </c>
      <c r="H17" s="24" t="s">
        <v>223</v>
      </c>
    </row>
    <row r="18" spans="1:8">
      <c r="A18" s="44" t="s">
        <v>164</v>
      </c>
      <c r="B18" s="45" t="s">
        <v>3</v>
      </c>
      <c r="C18" s="32">
        <v>16</v>
      </c>
      <c r="D18" s="54">
        <v>-1.0928961748633842E-2</v>
      </c>
      <c r="E18" s="57">
        <f t="shared" si="0"/>
        <v>1.0928961748633841</v>
      </c>
      <c r="F18" s="33">
        <v>7.57</v>
      </c>
      <c r="G18" s="52">
        <f t="shared" si="1"/>
        <v>0.87909587950007273</v>
      </c>
      <c r="H18" s="25" t="s">
        <v>224</v>
      </c>
    </row>
    <row r="19" spans="1:8">
      <c r="A19" s="30" t="s">
        <v>51</v>
      </c>
      <c r="B19" s="31" t="s">
        <v>176</v>
      </c>
      <c r="C19" s="34">
        <v>2</v>
      </c>
      <c r="D19" s="55">
        <v>0</v>
      </c>
      <c r="E19" s="57">
        <f t="shared" si="0"/>
        <v>0</v>
      </c>
      <c r="F19" s="35">
        <v>558064.1</v>
      </c>
      <c r="G19" s="52">
        <f t="shared" si="1"/>
        <v>5.7466840854563195</v>
      </c>
      <c r="H19" s="24" t="s">
        <v>225</v>
      </c>
    </row>
    <row r="20" spans="1:8">
      <c r="A20" s="30" t="s">
        <v>52</v>
      </c>
      <c r="B20" s="31" t="s">
        <v>176</v>
      </c>
      <c r="C20" s="32">
        <v>2</v>
      </c>
      <c r="D20" s="54">
        <v>0</v>
      </c>
      <c r="E20" s="57">
        <f t="shared" si="0"/>
        <v>0</v>
      </c>
      <c r="F20" s="33">
        <v>2750912.11</v>
      </c>
      <c r="G20" s="52">
        <f t="shared" si="1"/>
        <v>6.4394767151618515</v>
      </c>
      <c r="H20" s="25" t="s">
        <v>226</v>
      </c>
    </row>
    <row r="21" spans="1:8">
      <c r="A21" s="30" t="s">
        <v>53</v>
      </c>
      <c r="B21" s="31" t="s">
        <v>176</v>
      </c>
      <c r="C21" s="34">
        <v>2</v>
      </c>
      <c r="D21" s="55">
        <v>0</v>
      </c>
      <c r="E21" s="57">
        <f t="shared" si="0"/>
        <v>0</v>
      </c>
      <c r="F21" s="35">
        <v>3557735.11</v>
      </c>
      <c r="G21" s="52">
        <f t="shared" si="1"/>
        <v>6.5511736096984823</v>
      </c>
      <c r="H21" s="24" t="s">
        <v>227</v>
      </c>
    </row>
    <row r="22" spans="1:8">
      <c r="A22" s="46" t="s">
        <v>75</v>
      </c>
      <c r="B22" s="47" t="s">
        <v>8</v>
      </c>
      <c r="C22" s="32">
        <v>3</v>
      </c>
      <c r="D22" s="54">
        <v>-2.5477707006369338E-2</v>
      </c>
      <c r="E22" s="57">
        <f t="shared" si="0"/>
        <v>2.5477707006369337</v>
      </c>
      <c r="F22" s="33">
        <v>2911432.49</v>
      </c>
      <c r="G22" s="52">
        <f t="shared" si="1"/>
        <v>6.4641067241845906</v>
      </c>
      <c r="H22" s="25" t="s">
        <v>228</v>
      </c>
    </row>
    <row r="23" spans="1:8">
      <c r="A23" s="46" t="s">
        <v>76</v>
      </c>
      <c r="B23" s="47" t="s">
        <v>8</v>
      </c>
      <c r="C23" s="34">
        <v>3</v>
      </c>
      <c r="D23" s="55">
        <v>2.8248587570621472E-2</v>
      </c>
      <c r="E23" s="57">
        <f t="shared" si="0"/>
        <v>-2.8248587570621471</v>
      </c>
      <c r="F23" s="35">
        <v>4099889.45</v>
      </c>
      <c r="G23" s="52">
        <f t="shared" si="1"/>
        <v>6.6127721464996716</v>
      </c>
      <c r="H23" s="24" t="s">
        <v>229</v>
      </c>
    </row>
    <row r="24" spans="1:8">
      <c r="A24" s="46" t="s">
        <v>77</v>
      </c>
      <c r="B24" s="47" t="s">
        <v>8</v>
      </c>
      <c r="C24" s="32">
        <v>3</v>
      </c>
      <c r="D24" s="54">
        <v>3.5928143712574939E-2</v>
      </c>
      <c r="E24" s="57">
        <f t="shared" si="0"/>
        <v>-3.5928143712574938</v>
      </c>
      <c r="F24" s="33">
        <v>4968344.78</v>
      </c>
      <c r="G24" s="52">
        <f t="shared" si="1"/>
        <v>6.6962117262296861</v>
      </c>
      <c r="H24" s="25" t="s">
        <v>230</v>
      </c>
    </row>
    <row r="25" spans="1:8">
      <c r="A25" s="36" t="s">
        <v>66</v>
      </c>
      <c r="B25" s="37" t="s">
        <v>5</v>
      </c>
      <c r="C25" s="34">
        <v>3</v>
      </c>
      <c r="D25" s="55">
        <v>1.1560693641618457E-2</v>
      </c>
      <c r="E25" s="57">
        <f t="shared" si="0"/>
        <v>-1.1560693641618456</v>
      </c>
      <c r="F25" s="35">
        <v>651560.61</v>
      </c>
      <c r="G25" s="52">
        <f t="shared" si="1"/>
        <v>5.8139548212216026</v>
      </c>
      <c r="H25" s="24" t="s">
        <v>231</v>
      </c>
    </row>
    <row r="26" spans="1:8">
      <c r="A26" s="36" t="s">
        <v>67</v>
      </c>
      <c r="B26" s="37" t="s">
        <v>5</v>
      </c>
      <c r="C26" s="32">
        <v>3</v>
      </c>
      <c r="D26" s="54">
        <v>-5.6818181818182626E-3</v>
      </c>
      <c r="E26" s="57">
        <f t="shared" si="0"/>
        <v>0.56818181818182623</v>
      </c>
      <c r="F26" s="33">
        <v>809791.24</v>
      </c>
      <c r="G26" s="52">
        <f t="shared" si="1"/>
        <v>5.9083730744325926</v>
      </c>
      <c r="H26" s="25" t="s">
        <v>232</v>
      </c>
    </row>
    <row r="27" spans="1:8">
      <c r="A27" s="36" t="s">
        <v>68</v>
      </c>
      <c r="B27" s="37" t="s">
        <v>5</v>
      </c>
      <c r="C27" s="34">
        <v>3</v>
      </c>
      <c r="D27" s="55">
        <v>-5.9523809523810371E-3</v>
      </c>
      <c r="E27" s="57">
        <f t="shared" si="0"/>
        <v>0.59523809523810367</v>
      </c>
      <c r="F27" s="35">
        <v>2481047.6800000002</v>
      </c>
      <c r="G27" s="52">
        <f t="shared" si="1"/>
        <v>6.3946351104882195</v>
      </c>
      <c r="H27" s="24" t="s">
        <v>233</v>
      </c>
    </row>
    <row r="28" spans="1:8">
      <c r="A28" s="38" t="s">
        <v>63</v>
      </c>
      <c r="B28" s="39" t="s">
        <v>4</v>
      </c>
      <c r="C28" s="32">
        <v>3</v>
      </c>
      <c r="D28" s="54">
        <v>-6.3694267515923345E-3</v>
      </c>
      <c r="E28" s="57">
        <f t="shared" si="0"/>
        <v>0.63694267515923342</v>
      </c>
      <c r="F28" s="33">
        <v>7914180.8399999999</v>
      </c>
      <c r="G28" s="52">
        <f t="shared" si="1"/>
        <v>6.8984059697254096</v>
      </c>
      <c r="H28" s="25" t="s">
        <v>234</v>
      </c>
    </row>
    <row r="29" spans="1:8">
      <c r="A29" s="38" t="s">
        <v>64</v>
      </c>
      <c r="B29" s="39" t="s">
        <v>4</v>
      </c>
      <c r="C29" s="34">
        <v>3</v>
      </c>
      <c r="D29" s="55">
        <v>-4.102564102564106E-2</v>
      </c>
      <c r="E29" s="57">
        <f t="shared" si="0"/>
        <v>4.1025641025641058</v>
      </c>
      <c r="F29" s="35">
        <v>607690.1</v>
      </c>
      <c r="G29" s="52">
        <f t="shared" si="1"/>
        <v>5.7836821612273672</v>
      </c>
      <c r="H29" s="24" t="s">
        <v>235</v>
      </c>
    </row>
    <row r="30" spans="1:8">
      <c r="A30" s="38" t="s">
        <v>65</v>
      </c>
      <c r="B30" s="39" t="s">
        <v>4</v>
      </c>
      <c r="C30" s="32">
        <v>3</v>
      </c>
      <c r="D30" s="54">
        <v>-6.2499999999999778E-3</v>
      </c>
      <c r="E30" s="57">
        <f t="shared" si="0"/>
        <v>0.62499999999999778</v>
      </c>
      <c r="F30" s="33">
        <v>1226769.44</v>
      </c>
      <c r="G30" s="52">
        <f t="shared" si="1"/>
        <v>6.0887629487543053</v>
      </c>
      <c r="H30" s="25" t="s">
        <v>236</v>
      </c>
    </row>
    <row r="31" spans="1:8">
      <c r="A31" s="40" t="s">
        <v>69</v>
      </c>
      <c r="B31" s="41" t="s">
        <v>6</v>
      </c>
      <c r="C31" s="34">
        <v>3</v>
      </c>
      <c r="D31" s="55">
        <v>-8.8397790055248671E-2</v>
      </c>
      <c r="E31" s="57">
        <f t="shared" si="0"/>
        <v>8.8397790055248677</v>
      </c>
      <c r="F31" s="35">
        <v>2922192.74</v>
      </c>
      <c r="G31" s="52">
        <f t="shared" si="1"/>
        <v>6.4657088574428601</v>
      </c>
      <c r="H31" s="24" t="s">
        <v>237</v>
      </c>
    </row>
    <row r="32" spans="1:8">
      <c r="A32" s="40" t="s">
        <v>70</v>
      </c>
      <c r="B32" s="41" t="s">
        <v>6</v>
      </c>
      <c r="C32" s="32">
        <v>3</v>
      </c>
      <c r="D32" s="54">
        <v>-0.12209302325581393</v>
      </c>
      <c r="E32" s="57">
        <f t="shared" si="0"/>
        <v>12.209302325581394</v>
      </c>
      <c r="F32" s="33">
        <v>1140470.77</v>
      </c>
      <c r="G32" s="52">
        <f t="shared" si="1"/>
        <v>6.0570841588889648</v>
      </c>
      <c r="H32" s="25" t="s">
        <v>238</v>
      </c>
    </row>
    <row r="33" spans="1:8">
      <c r="A33" s="40" t="s">
        <v>71</v>
      </c>
      <c r="B33" s="41" t="s">
        <v>6</v>
      </c>
      <c r="C33" s="34">
        <v>3</v>
      </c>
      <c r="D33" s="55">
        <v>-1.7142857142857182E-2</v>
      </c>
      <c r="E33" s="57">
        <f t="shared" si="0"/>
        <v>1.7142857142857182</v>
      </c>
      <c r="F33" s="35">
        <v>781667.01</v>
      </c>
      <c r="G33" s="52">
        <f t="shared" si="1"/>
        <v>5.893021783087609</v>
      </c>
      <c r="H33" s="24" t="s">
        <v>239</v>
      </c>
    </row>
    <row r="34" spans="1:8">
      <c r="A34" s="42" t="s">
        <v>72</v>
      </c>
      <c r="B34" s="43" t="s">
        <v>7</v>
      </c>
      <c r="C34" s="32">
        <v>3</v>
      </c>
      <c r="D34" s="54">
        <v>2.1857923497267683E-2</v>
      </c>
      <c r="E34" s="57">
        <f t="shared" si="0"/>
        <v>-2.1857923497267682</v>
      </c>
      <c r="F34" s="33">
        <v>2675048.84</v>
      </c>
      <c r="G34" s="52">
        <f t="shared" si="1"/>
        <v>6.4273317156091592</v>
      </c>
      <c r="H34" s="25" t="s">
        <v>240</v>
      </c>
    </row>
    <row r="35" spans="1:8">
      <c r="A35" s="42" t="s">
        <v>73</v>
      </c>
      <c r="B35" s="43" t="s">
        <v>7</v>
      </c>
      <c r="C35" s="34">
        <v>3</v>
      </c>
      <c r="D35" s="55">
        <v>1.7142857142857182E-2</v>
      </c>
      <c r="E35" s="57">
        <f t="shared" si="0"/>
        <v>-1.7142857142857182</v>
      </c>
      <c r="F35" s="35">
        <v>96954.46</v>
      </c>
      <c r="G35" s="52">
        <f t="shared" si="1"/>
        <v>4.9865677918452311</v>
      </c>
      <c r="H35" s="24" t="s">
        <v>241</v>
      </c>
    </row>
    <row r="36" spans="1:8">
      <c r="A36" s="42" t="s">
        <v>74</v>
      </c>
      <c r="B36" s="43" t="s">
        <v>7</v>
      </c>
      <c r="C36" s="32">
        <v>3</v>
      </c>
      <c r="D36" s="54">
        <v>5.0279329608938668E-2</v>
      </c>
      <c r="E36" s="57">
        <f t="shared" si="0"/>
        <v>-5.0279329608938665</v>
      </c>
      <c r="F36" s="33">
        <v>3207461.05</v>
      </c>
      <c r="G36" s="52">
        <f t="shared" si="1"/>
        <v>6.506161391197308</v>
      </c>
      <c r="H36" s="25" t="s">
        <v>242</v>
      </c>
    </row>
    <row r="37" spans="1:8">
      <c r="A37" s="48" t="s">
        <v>57</v>
      </c>
      <c r="B37" s="49" t="s">
        <v>2</v>
      </c>
      <c r="C37" s="34">
        <v>3</v>
      </c>
      <c r="D37" s="55">
        <v>-4.0935672514620054E-2</v>
      </c>
      <c r="E37" s="57">
        <f t="shared" si="0"/>
        <v>4.0935672514620052</v>
      </c>
      <c r="F37" s="35">
        <v>20663017.030000001</v>
      </c>
      <c r="G37" s="52">
        <f t="shared" si="1"/>
        <v>7.3151937336317321</v>
      </c>
      <c r="H37" s="24" t="s">
        <v>243</v>
      </c>
    </row>
    <row r="38" spans="1:8">
      <c r="A38" s="48" t="s">
        <v>58</v>
      </c>
      <c r="B38" s="49" t="s">
        <v>2</v>
      </c>
      <c r="C38" s="32">
        <v>3</v>
      </c>
      <c r="D38" s="54">
        <v>-2.2727272727272846E-2</v>
      </c>
      <c r="E38" s="57">
        <f t="shared" si="0"/>
        <v>2.2727272727272845</v>
      </c>
      <c r="F38" s="33">
        <v>10545244.890000001</v>
      </c>
      <c r="G38" s="52">
        <f t="shared" si="1"/>
        <v>7.0230566697218526</v>
      </c>
      <c r="H38" s="25" t="s">
        <v>244</v>
      </c>
    </row>
    <row r="39" spans="1:8">
      <c r="A39" s="48" t="s">
        <v>59</v>
      </c>
      <c r="B39" s="49" t="s">
        <v>2</v>
      </c>
      <c r="C39" s="34">
        <v>3</v>
      </c>
      <c r="D39" s="55">
        <v>-5.8823529411765538E-3</v>
      </c>
      <c r="E39" s="57">
        <f t="shared" si="0"/>
        <v>0.58823529411765541</v>
      </c>
      <c r="F39" s="35">
        <v>2984097.06</v>
      </c>
      <c r="G39" s="52">
        <f t="shared" si="1"/>
        <v>6.4748129447848406</v>
      </c>
      <c r="H39" s="24" t="s">
        <v>245</v>
      </c>
    </row>
    <row r="40" spans="1:8">
      <c r="A40" s="44" t="s">
        <v>60</v>
      </c>
      <c r="B40" s="45" t="s">
        <v>3</v>
      </c>
      <c r="C40" s="32">
        <v>3</v>
      </c>
      <c r="D40" s="54">
        <v>-2.6041666666666671E-2</v>
      </c>
      <c r="E40" s="57">
        <f t="shared" si="0"/>
        <v>2.604166666666667</v>
      </c>
      <c r="F40" s="33">
        <v>3142920.53</v>
      </c>
      <c r="G40" s="52">
        <f t="shared" si="1"/>
        <v>6.4973333998471006</v>
      </c>
      <c r="H40" s="25" t="s">
        <v>246</v>
      </c>
    </row>
    <row r="41" spans="1:8">
      <c r="A41" s="44" t="s">
        <v>61</v>
      </c>
      <c r="B41" s="45" t="s">
        <v>3</v>
      </c>
      <c r="C41" s="34">
        <v>3</v>
      </c>
      <c r="D41" s="55">
        <v>2.2471910112359474E-2</v>
      </c>
      <c r="E41" s="57">
        <f t="shared" si="0"/>
        <v>-2.2471910112359472</v>
      </c>
      <c r="F41" s="35">
        <v>2820727.89</v>
      </c>
      <c r="G41" s="52">
        <f t="shared" si="1"/>
        <v>6.4503611926525712</v>
      </c>
      <c r="H41" s="24" t="s">
        <v>247</v>
      </c>
    </row>
    <row r="42" spans="1:8">
      <c r="A42" s="44" t="s">
        <v>62</v>
      </c>
      <c r="B42" s="45" t="s">
        <v>3</v>
      </c>
      <c r="C42" s="32">
        <v>3</v>
      </c>
      <c r="D42" s="54">
        <v>5.8139534883721762E-3</v>
      </c>
      <c r="E42" s="57">
        <f t="shared" si="0"/>
        <v>-0.58139534883721766</v>
      </c>
      <c r="F42" s="33">
        <v>1394071.59</v>
      </c>
      <c r="G42" s="52">
        <f t="shared" si="1"/>
        <v>6.1442850767344659</v>
      </c>
      <c r="H42" s="25" t="s">
        <v>248</v>
      </c>
    </row>
    <row r="43" spans="1:8">
      <c r="A43" s="50" t="s">
        <v>54</v>
      </c>
      <c r="B43" s="51" t="s">
        <v>177</v>
      </c>
      <c r="C43" s="34">
        <v>3</v>
      </c>
      <c r="D43" s="55">
        <v>5.9171597633136943E-3</v>
      </c>
      <c r="E43" s="57">
        <f t="shared" si="0"/>
        <v>-0.59171597633136941</v>
      </c>
      <c r="F43" s="35">
        <v>11.74</v>
      </c>
      <c r="G43" s="52">
        <f t="shared" si="1"/>
        <v>1.0696680969115955</v>
      </c>
      <c r="H43" s="24" t="s">
        <v>249</v>
      </c>
    </row>
    <row r="44" spans="1:8">
      <c r="A44" s="50" t="s">
        <v>55</v>
      </c>
      <c r="B44" s="51" t="s">
        <v>177</v>
      </c>
      <c r="C44" s="32">
        <v>3</v>
      </c>
      <c r="D44" s="54">
        <v>5.5865921787710297E-3</v>
      </c>
      <c r="E44" s="57">
        <f t="shared" si="0"/>
        <v>-0.55865921787710293</v>
      </c>
      <c r="F44" s="33">
        <v>137.33000000000001</v>
      </c>
      <c r="G44" s="52">
        <f t="shared" si="1"/>
        <v>2.1377654200573422</v>
      </c>
      <c r="H44" s="25" t="s">
        <v>250</v>
      </c>
    </row>
    <row r="45" spans="1:8">
      <c r="A45" s="50" t="s">
        <v>56</v>
      </c>
      <c r="B45" s="51" t="s">
        <v>177</v>
      </c>
      <c r="C45" s="34">
        <v>3</v>
      </c>
      <c r="D45" s="55">
        <v>3.3333333333333409E-2</v>
      </c>
      <c r="E45" s="57">
        <f t="shared" si="0"/>
        <v>-3.333333333333341</v>
      </c>
      <c r="F45" s="35">
        <v>108.65</v>
      </c>
      <c r="G45" s="52">
        <f t="shared" si="1"/>
        <v>2.0360297306565434</v>
      </c>
      <c r="H45" s="24" t="s">
        <v>251</v>
      </c>
    </row>
    <row r="46" spans="1:8">
      <c r="A46" s="46" t="s">
        <v>96</v>
      </c>
      <c r="B46" s="47" t="s">
        <v>8</v>
      </c>
      <c r="C46" s="32">
        <v>4</v>
      </c>
      <c r="D46" s="54">
        <v>-7.9545454545454655E-2</v>
      </c>
      <c r="E46" s="57">
        <f t="shared" si="0"/>
        <v>7.9545454545454657</v>
      </c>
      <c r="F46" s="33">
        <v>391079.96</v>
      </c>
      <c r="G46" s="52">
        <f t="shared" si="1"/>
        <v>5.5922655620927522</v>
      </c>
      <c r="H46" s="25" t="s">
        <v>252</v>
      </c>
    </row>
    <row r="47" spans="1:8">
      <c r="A47" s="46" t="s">
        <v>97</v>
      </c>
      <c r="B47" s="47" t="s">
        <v>8</v>
      </c>
      <c r="C47" s="34">
        <v>4</v>
      </c>
      <c r="D47" s="55">
        <v>-7.7380952380952425E-2</v>
      </c>
      <c r="E47" s="57">
        <f t="shared" si="0"/>
        <v>7.7380952380952426</v>
      </c>
      <c r="F47" s="35">
        <v>459596.36</v>
      </c>
      <c r="G47" s="52">
        <f t="shared" si="1"/>
        <v>5.6623765804205677</v>
      </c>
      <c r="H47" s="24" t="s">
        <v>253</v>
      </c>
    </row>
    <row r="48" spans="1:8">
      <c r="A48" s="46" t="s">
        <v>98</v>
      </c>
      <c r="B48" s="47" t="s">
        <v>8</v>
      </c>
      <c r="C48" s="32">
        <v>4</v>
      </c>
      <c r="D48" s="54">
        <v>-9.5541401273885357E-2</v>
      </c>
      <c r="E48" s="57">
        <f t="shared" si="0"/>
        <v>9.5541401273885356</v>
      </c>
      <c r="F48" s="33">
        <v>2095821.69</v>
      </c>
      <c r="G48" s="52">
        <f t="shared" si="1"/>
        <v>6.3213543306288704</v>
      </c>
      <c r="H48" s="25" t="s">
        <v>254</v>
      </c>
    </row>
    <row r="49" spans="1:8">
      <c r="A49" s="36" t="s">
        <v>87</v>
      </c>
      <c r="B49" s="37" t="s">
        <v>5</v>
      </c>
      <c r="C49" s="34">
        <v>4</v>
      </c>
      <c r="D49" s="55">
        <v>-8.8397790055248671E-2</v>
      </c>
      <c r="E49" s="57">
        <f t="shared" si="0"/>
        <v>8.8397790055248677</v>
      </c>
      <c r="F49" s="35">
        <v>2149757.35</v>
      </c>
      <c r="G49" s="52">
        <f t="shared" si="1"/>
        <v>6.3323894424722624</v>
      </c>
      <c r="H49" s="24" t="s">
        <v>255</v>
      </c>
    </row>
    <row r="50" spans="1:8">
      <c r="A50" s="36" t="s">
        <v>88</v>
      </c>
      <c r="B50" s="37" t="s">
        <v>5</v>
      </c>
      <c r="C50" s="32">
        <v>4</v>
      </c>
      <c r="D50" s="54">
        <v>-0.12209302325581393</v>
      </c>
      <c r="E50" s="57">
        <f t="shared" si="0"/>
        <v>12.209302325581394</v>
      </c>
      <c r="F50" s="33">
        <v>1120183.1299999999</v>
      </c>
      <c r="G50" s="52">
        <f t="shared" si="1"/>
        <v>6.0492890278907661</v>
      </c>
      <c r="H50" s="25" t="s">
        <v>256</v>
      </c>
    </row>
    <row r="51" spans="1:8">
      <c r="A51" s="36" t="s">
        <v>89</v>
      </c>
      <c r="B51" s="37" t="s">
        <v>5</v>
      </c>
      <c r="C51" s="34">
        <v>4</v>
      </c>
      <c r="D51" s="55">
        <v>-1.7142857142857182E-2</v>
      </c>
      <c r="E51" s="57">
        <f t="shared" si="0"/>
        <v>1.7142857142857182</v>
      </c>
      <c r="F51" s="35">
        <v>534865.49</v>
      </c>
      <c r="G51" s="52">
        <f t="shared" si="1"/>
        <v>5.728244577730381</v>
      </c>
      <c r="H51" s="24" t="s">
        <v>257</v>
      </c>
    </row>
    <row r="52" spans="1:8">
      <c r="A52" s="38" t="s">
        <v>84</v>
      </c>
      <c r="B52" s="39" t="s">
        <v>4</v>
      </c>
      <c r="C52" s="32">
        <v>4</v>
      </c>
      <c r="D52" s="54">
        <v>-8.0645161290322578E-2</v>
      </c>
      <c r="E52" s="57">
        <f t="shared" si="0"/>
        <v>8.064516129032258</v>
      </c>
      <c r="F52" s="33">
        <v>48580.25</v>
      </c>
      <c r="G52" s="52">
        <f t="shared" si="1"/>
        <v>4.6864597454082038</v>
      </c>
      <c r="H52" s="25" t="s">
        <v>258</v>
      </c>
    </row>
    <row r="53" spans="1:8">
      <c r="A53" s="38" t="s">
        <v>85</v>
      </c>
      <c r="B53" s="39" t="s">
        <v>4</v>
      </c>
      <c r="C53" s="34">
        <v>4</v>
      </c>
      <c r="D53" s="55">
        <v>-6.15384615384615E-2</v>
      </c>
      <c r="E53" s="57">
        <f t="shared" si="0"/>
        <v>6.1538461538461497</v>
      </c>
      <c r="F53" s="35">
        <v>929650.33</v>
      </c>
      <c r="G53" s="52">
        <f t="shared" si="1"/>
        <v>5.9683196277932229</v>
      </c>
      <c r="H53" s="24" t="s">
        <v>259</v>
      </c>
    </row>
    <row r="54" spans="1:8">
      <c r="A54" s="38" t="s">
        <v>86</v>
      </c>
      <c r="B54" s="39" t="s">
        <v>4</v>
      </c>
      <c r="C54" s="32">
        <v>4</v>
      </c>
      <c r="D54" s="54">
        <v>-9.5808383233532912E-2</v>
      </c>
      <c r="E54" s="57">
        <f t="shared" si="0"/>
        <v>9.5808383233532908</v>
      </c>
      <c r="F54" s="33">
        <v>377961.1</v>
      </c>
      <c r="G54" s="52">
        <f t="shared" si="1"/>
        <v>5.5774471042692619</v>
      </c>
      <c r="H54" s="25" t="s">
        <v>260</v>
      </c>
    </row>
    <row r="55" spans="1:8">
      <c r="A55" s="40" t="s">
        <v>90</v>
      </c>
      <c r="B55" s="41" t="s">
        <v>6</v>
      </c>
      <c r="C55" s="34">
        <v>4</v>
      </c>
      <c r="D55" s="55">
        <v>-7.2625698324022187E-2</v>
      </c>
      <c r="E55" s="57">
        <f t="shared" si="0"/>
        <v>7.2625698324022183</v>
      </c>
      <c r="F55" s="35">
        <v>398641.15</v>
      </c>
      <c r="G55" s="52">
        <f t="shared" si="1"/>
        <v>5.6005821270175398</v>
      </c>
      <c r="H55" s="24" t="s">
        <v>261</v>
      </c>
    </row>
    <row r="56" spans="1:8">
      <c r="A56" s="40" t="s">
        <v>91</v>
      </c>
      <c r="B56" s="41" t="s">
        <v>6</v>
      </c>
      <c r="C56" s="32">
        <v>4</v>
      </c>
      <c r="D56" s="54">
        <v>-0.12359550561797757</v>
      </c>
      <c r="E56" s="57">
        <f t="shared" si="0"/>
        <v>12.359550561797757</v>
      </c>
      <c r="F56" s="33">
        <v>715253.74</v>
      </c>
      <c r="G56" s="52">
        <f t="shared" si="1"/>
        <v>5.8544601373715546</v>
      </c>
      <c r="H56" s="25" t="s">
        <v>262</v>
      </c>
    </row>
    <row r="57" spans="1:8">
      <c r="A57" s="40" t="s">
        <v>92</v>
      </c>
      <c r="B57" s="41" t="s">
        <v>6</v>
      </c>
      <c r="C57" s="34">
        <v>4</v>
      </c>
      <c r="D57" s="55">
        <v>-3.0303030303030304E-2</v>
      </c>
      <c r="E57" s="57">
        <f t="shared" si="0"/>
        <v>3.0303030303030303</v>
      </c>
      <c r="F57" s="35">
        <v>1751208.43</v>
      </c>
      <c r="G57" s="52">
        <f t="shared" si="1"/>
        <v>6.2433378391798326</v>
      </c>
      <c r="H57" s="24" t="s">
        <v>263</v>
      </c>
    </row>
    <row r="58" spans="1:8">
      <c r="A58" s="42" t="s">
        <v>93</v>
      </c>
      <c r="B58" s="43" t="s">
        <v>7</v>
      </c>
      <c r="C58" s="32">
        <v>4</v>
      </c>
      <c r="D58" s="54">
        <v>3.5294117647058906E-2</v>
      </c>
      <c r="E58" s="57">
        <f t="shared" si="0"/>
        <v>-3.5294117647058907</v>
      </c>
      <c r="F58" s="33">
        <v>597730.28</v>
      </c>
      <c r="G58" s="52">
        <f t="shared" si="1"/>
        <v>5.7765052570112232</v>
      </c>
      <c r="H58" s="25" t="s">
        <v>264</v>
      </c>
    </row>
    <row r="59" spans="1:8">
      <c r="A59" s="42" t="s">
        <v>94</v>
      </c>
      <c r="B59" s="43" t="s">
        <v>7</v>
      </c>
      <c r="C59" s="34">
        <v>4</v>
      </c>
      <c r="D59" s="55">
        <v>-6.9148936170212796E-2</v>
      </c>
      <c r="E59" s="57">
        <f t="shared" si="0"/>
        <v>6.9148936170212796</v>
      </c>
      <c r="F59" s="35">
        <v>835548.99</v>
      </c>
      <c r="G59" s="52">
        <f t="shared" si="1"/>
        <v>5.9219719185776141</v>
      </c>
      <c r="H59" s="24" t="s">
        <v>265</v>
      </c>
    </row>
    <row r="60" spans="1:8">
      <c r="A60" s="42" t="s">
        <v>95</v>
      </c>
      <c r="B60" s="43" t="s">
        <v>7</v>
      </c>
      <c r="C60" s="32">
        <v>4</v>
      </c>
      <c r="D60" s="54">
        <v>-1.6042780748663141E-2</v>
      </c>
      <c r="E60" s="57">
        <f t="shared" si="0"/>
        <v>1.6042780748663141</v>
      </c>
      <c r="F60" s="33">
        <v>1945852.09</v>
      </c>
      <c r="G60" s="52">
        <f t="shared" si="1"/>
        <v>6.2891098251727442</v>
      </c>
      <c r="H60" s="25" t="s">
        <v>266</v>
      </c>
    </row>
    <row r="61" spans="1:8">
      <c r="A61" s="48" t="s">
        <v>78</v>
      </c>
      <c r="B61" s="49" t="s">
        <v>2</v>
      </c>
      <c r="C61" s="34">
        <v>4</v>
      </c>
      <c r="D61" s="55">
        <v>-6.0773480662983499E-2</v>
      </c>
      <c r="E61" s="57">
        <f t="shared" si="0"/>
        <v>6.0773480662983497</v>
      </c>
      <c r="F61" s="35">
        <v>499328.86</v>
      </c>
      <c r="G61" s="52">
        <f t="shared" si="1"/>
        <v>5.6983866679508246</v>
      </c>
      <c r="H61" s="24" t="s">
        <v>267</v>
      </c>
    </row>
    <row r="62" spans="1:8">
      <c r="A62" s="48" t="s">
        <v>79</v>
      </c>
      <c r="B62" s="49" t="s">
        <v>2</v>
      </c>
      <c r="C62" s="32">
        <v>4</v>
      </c>
      <c r="D62" s="54">
        <v>-2.9411764705882349E-2</v>
      </c>
      <c r="E62" s="57">
        <f t="shared" si="0"/>
        <v>2.9411764705882351</v>
      </c>
      <c r="F62" s="33">
        <v>2050684.63</v>
      </c>
      <c r="G62" s="52">
        <f t="shared" si="1"/>
        <v>6.3118988763694075</v>
      </c>
      <c r="H62" s="25" t="s">
        <v>268</v>
      </c>
    </row>
    <row r="63" spans="1:8">
      <c r="A63" s="48" t="s">
        <v>80</v>
      </c>
      <c r="B63" s="49" t="s">
        <v>2</v>
      </c>
      <c r="C63" s="34">
        <v>4</v>
      </c>
      <c r="D63" s="55">
        <v>-8.6206896551724033E-2</v>
      </c>
      <c r="E63" s="57">
        <f t="shared" si="0"/>
        <v>8.6206896551724039</v>
      </c>
      <c r="F63" s="35">
        <v>506520.3</v>
      </c>
      <c r="G63" s="52">
        <f t="shared" si="1"/>
        <v>5.7045968554244633</v>
      </c>
      <c r="H63" s="24" t="s">
        <v>269</v>
      </c>
    </row>
    <row r="64" spans="1:8">
      <c r="A64" s="44" t="s">
        <v>81</v>
      </c>
      <c r="B64" s="45" t="s">
        <v>3</v>
      </c>
      <c r="C64" s="32">
        <v>4</v>
      </c>
      <c r="D64" s="54">
        <v>-2.3952095808383148E-2</v>
      </c>
      <c r="E64" s="57">
        <f t="shared" si="0"/>
        <v>2.3952095808383147</v>
      </c>
      <c r="F64" s="33">
        <v>1303859.04</v>
      </c>
      <c r="G64" s="52">
        <f t="shared" si="1"/>
        <v>6.1152306424241276</v>
      </c>
      <c r="H64" s="25" t="s">
        <v>270</v>
      </c>
    </row>
    <row r="65" spans="1:8">
      <c r="A65" s="44" t="s">
        <v>82</v>
      </c>
      <c r="B65" s="45" t="s">
        <v>3</v>
      </c>
      <c r="C65" s="34">
        <v>4</v>
      </c>
      <c r="D65" s="55">
        <v>-6.7415730337078608E-2</v>
      </c>
      <c r="E65" s="57">
        <f t="shared" si="0"/>
        <v>6.7415730337078612</v>
      </c>
      <c r="F65" s="35">
        <v>2544943.75</v>
      </c>
      <c r="G65" s="52">
        <f t="shared" si="1"/>
        <v>6.4056781877200937</v>
      </c>
      <c r="H65" s="24" t="s">
        <v>271</v>
      </c>
    </row>
    <row r="66" spans="1:8">
      <c r="A66" s="44" t="s">
        <v>83</v>
      </c>
      <c r="B66" s="45" t="s">
        <v>3</v>
      </c>
      <c r="C66" s="32">
        <v>4</v>
      </c>
      <c r="D66" s="54">
        <v>-0.10928961748633879</v>
      </c>
      <c r="E66" s="57">
        <f t="shared" si="0"/>
        <v>10.928961748633879</v>
      </c>
      <c r="F66" s="33">
        <v>1869949.35</v>
      </c>
      <c r="G66" s="52">
        <f t="shared" si="1"/>
        <v>6.2718298432672928</v>
      </c>
      <c r="H66" s="25" t="s">
        <v>272</v>
      </c>
    </row>
    <row r="67" spans="1:8">
      <c r="A67" s="46" t="s">
        <v>117</v>
      </c>
      <c r="B67" s="47" t="s">
        <v>8</v>
      </c>
      <c r="C67" s="34">
        <v>6</v>
      </c>
      <c r="D67" s="55">
        <v>-0.12499999999999993</v>
      </c>
      <c r="E67" s="57">
        <f t="shared" ref="E67:E129" si="2">D67*-100</f>
        <v>12.499999999999993</v>
      </c>
      <c r="F67" s="35">
        <v>10954206.5</v>
      </c>
      <c r="G67" s="52">
        <f t="shared" ref="G67:G129" si="3">LOG(F67, 10)</f>
        <v>7.0395809236445457</v>
      </c>
      <c r="H67" s="24" t="s">
        <v>273</v>
      </c>
    </row>
    <row r="68" spans="1:8">
      <c r="A68" s="46" t="s">
        <v>118</v>
      </c>
      <c r="B68" s="47" t="s">
        <v>8</v>
      </c>
      <c r="C68" s="32">
        <v>6</v>
      </c>
      <c r="D68" s="54">
        <v>-0.18823529411764703</v>
      </c>
      <c r="E68" s="57">
        <f t="shared" si="2"/>
        <v>18.823529411764703</v>
      </c>
      <c r="F68" s="33">
        <v>10057748.310000001</v>
      </c>
      <c r="G68" s="52">
        <f t="shared" si="3"/>
        <v>7.0025007634239191</v>
      </c>
      <c r="H68" s="25" t="s">
        <v>274</v>
      </c>
    </row>
    <row r="69" spans="1:8">
      <c r="A69" s="46" t="s">
        <v>119</v>
      </c>
      <c r="B69" s="47" t="s">
        <v>8</v>
      </c>
      <c r="C69" s="34">
        <v>6</v>
      </c>
      <c r="D69" s="55">
        <v>-0.17142857142857143</v>
      </c>
      <c r="E69" s="57">
        <f t="shared" si="2"/>
        <v>17.142857142857142</v>
      </c>
      <c r="F69" s="35">
        <v>11181012.800000001</v>
      </c>
      <c r="G69" s="52">
        <f t="shared" si="3"/>
        <v>7.0484811446531976</v>
      </c>
      <c r="H69" s="24" t="s">
        <v>275</v>
      </c>
    </row>
    <row r="70" spans="1:8">
      <c r="A70" s="36" t="s">
        <v>108</v>
      </c>
      <c r="B70" s="37" t="s">
        <v>5</v>
      </c>
      <c r="C70" s="32">
        <v>6</v>
      </c>
      <c r="D70" s="54">
        <v>-0.10674157303370788</v>
      </c>
      <c r="E70" s="57">
        <f t="shared" si="2"/>
        <v>10.674157303370787</v>
      </c>
      <c r="F70" s="33">
        <v>1244800.28</v>
      </c>
      <c r="G70" s="52">
        <f t="shared" si="3"/>
        <v>6.0950996773339492</v>
      </c>
      <c r="H70" s="25" t="s">
        <v>276</v>
      </c>
    </row>
    <row r="71" spans="1:8">
      <c r="A71" s="36" t="s">
        <v>109</v>
      </c>
      <c r="B71" s="37" t="s">
        <v>5</v>
      </c>
      <c r="C71" s="34">
        <v>6</v>
      </c>
      <c r="D71" s="55">
        <v>-0.11627906976744186</v>
      </c>
      <c r="E71" s="57">
        <f t="shared" si="2"/>
        <v>11.627906976744185</v>
      </c>
      <c r="F71" s="35">
        <v>2181659.7999999998</v>
      </c>
      <c r="G71" s="52">
        <f t="shared" si="3"/>
        <v>6.3387870292487909</v>
      </c>
      <c r="H71" s="24" t="s">
        <v>277</v>
      </c>
    </row>
    <row r="72" spans="1:8">
      <c r="A72" s="36" t="s">
        <v>110</v>
      </c>
      <c r="B72" s="37" t="s">
        <v>5</v>
      </c>
      <c r="C72" s="32">
        <v>6</v>
      </c>
      <c r="D72" s="54">
        <v>-7.865168539325855E-2</v>
      </c>
      <c r="E72" s="57">
        <f t="shared" si="2"/>
        <v>7.8651685393258548</v>
      </c>
      <c r="F72" s="33">
        <v>1505099.9</v>
      </c>
      <c r="G72" s="52">
        <f t="shared" si="3"/>
        <v>6.1775653268925534</v>
      </c>
      <c r="H72" s="25" t="s">
        <v>278</v>
      </c>
    </row>
    <row r="73" spans="1:8">
      <c r="A73" s="38" t="s">
        <v>105</v>
      </c>
      <c r="B73" s="39" t="s">
        <v>4</v>
      </c>
      <c r="C73" s="34">
        <v>6</v>
      </c>
      <c r="D73" s="55">
        <v>-2.1390374331550728E-2</v>
      </c>
      <c r="E73" s="57">
        <f t="shared" si="2"/>
        <v>2.1390374331550728</v>
      </c>
      <c r="F73" s="35">
        <v>218836.41</v>
      </c>
      <c r="G73" s="52">
        <f t="shared" si="3"/>
        <v>5.3401195815853315</v>
      </c>
      <c r="H73" s="24" t="s">
        <v>279</v>
      </c>
    </row>
    <row r="74" spans="1:8">
      <c r="A74" s="38" t="s">
        <v>106</v>
      </c>
      <c r="B74" s="39" t="s">
        <v>4</v>
      </c>
      <c r="C74" s="32">
        <v>6</v>
      </c>
      <c r="D74" s="54">
        <v>-5.0561797752809105E-2</v>
      </c>
      <c r="E74" s="57">
        <f t="shared" si="2"/>
        <v>5.0561797752809108</v>
      </c>
      <c r="F74" s="33">
        <v>85951.84</v>
      </c>
      <c r="G74" s="52">
        <f t="shared" si="3"/>
        <v>4.9342551782108934</v>
      </c>
      <c r="H74" s="25" t="s">
        <v>280</v>
      </c>
    </row>
    <row r="75" spans="1:8">
      <c r="A75" s="38" t="s">
        <v>107</v>
      </c>
      <c r="B75" s="39" t="s">
        <v>4</v>
      </c>
      <c r="C75" s="34">
        <v>6</v>
      </c>
      <c r="D75" s="55">
        <v>-1.0928961748633842E-2</v>
      </c>
      <c r="E75" s="57">
        <f t="shared" si="2"/>
        <v>1.0928961748633841</v>
      </c>
      <c r="F75" s="35">
        <v>10920.03</v>
      </c>
      <c r="G75" s="52">
        <f t="shared" si="3"/>
        <v>4.0382238314837879</v>
      </c>
      <c r="H75" s="24" t="s">
        <v>281</v>
      </c>
    </row>
    <row r="76" spans="1:8">
      <c r="A76" s="40" t="s">
        <v>111</v>
      </c>
      <c r="B76" s="41" t="s">
        <v>6</v>
      </c>
      <c r="C76" s="32">
        <v>6</v>
      </c>
      <c r="D76" s="54">
        <v>-0.11891891891891887</v>
      </c>
      <c r="E76" s="57">
        <f t="shared" si="2"/>
        <v>11.891891891891888</v>
      </c>
      <c r="F76" s="33">
        <v>7029551.7000000002</v>
      </c>
      <c r="G76" s="52">
        <f t="shared" si="3"/>
        <v>6.8469276293691426</v>
      </c>
      <c r="H76" s="25" t="s">
        <v>282</v>
      </c>
    </row>
    <row r="77" spans="1:8">
      <c r="A77" s="40" t="s">
        <v>112</v>
      </c>
      <c r="B77" s="41" t="s">
        <v>6</v>
      </c>
      <c r="C77" s="34">
        <v>6</v>
      </c>
      <c r="D77" s="55">
        <v>-0.14062499999999997</v>
      </c>
      <c r="E77" s="57">
        <f t="shared" si="2"/>
        <v>14.062499999999996</v>
      </c>
      <c r="F77" s="35">
        <v>5416373.2300000004</v>
      </c>
      <c r="G77" s="52">
        <f t="shared" si="3"/>
        <v>6.7337085829563827</v>
      </c>
      <c r="H77" s="24" t="s">
        <v>283</v>
      </c>
    </row>
    <row r="78" spans="1:8">
      <c r="A78" s="40" t="s">
        <v>113</v>
      </c>
      <c r="B78" s="41" t="s">
        <v>6</v>
      </c>
      <c r="C78" s="32">
        <v>6</v>
      </c>
      <c r="D78" s="54">
        <v>-0.12727272727272726</v>
      </c>
      <c r="E78" s="57">
        <f t="shared" si="2"/>
        <v>12.727272727272727</v>
      </c>
      <c r="F78" s="33">
        <v>4588999.08</v>
      </c>
      <c r="G78" s="52">
        <f t="shared" si="3"/>
        <v>6.6617179706275493</v>
      </c>
      <c r="H78" s="25" t="s">
        <v>284</v>
      </c>
    </row>
    <row r="79" spans="1:8">
      <c r="A79" s="42" t="s">
        <v>114</v>
      </c>
      <c r="B79" s="43" t="s">
        <v>7</v>
      </c>
      <c r="C79" s="34">
        <v>6</v>
      </c>
      <c r="D79" s="55">
        <v>-1.0309278350515427E-2</v>
      </c>
      <c r="E79" s="57">
        <f t="shared" si="2"/>
        <v>1.0309278350515427</v>
      </c>
      <c r="F79" s="35">
        <v>570677.17000000004</v>
      </c>
      <c r="G79" s="52">
        <f t="shared" si="3"/>
        <v>5.7563904989002044</v>
      </c>
      <c r="H79" s="24" t="s">
        <v>285</v>
      </c>
    </row>
    <row r="80" spans="1:8">
      <c r="A80" s="42" t="s">
        <v>115</v>
      </c>
      <c r="B80" s="43" t="s">
        <v>7</v>
      </c>
      <c r="C80" s="32">
        <v>6</v>
      </c>
      <c r="D80" s="54">
        <v>-0.10497237569060784</v>
      </c>
      <c r="E80" s="57">
        <f t="shared" si="2"/>
        <v>10.497237569060784</v>
      </c>
      <c r="F80" s="33">
        <v>2874377.52</v>
      </c>
      <c r="G80" s="52">
        <f t="shared" si="3"/>
        <v>6.4585438076692725</v>
      </c>
      <c r="H80" s="25" t="s">
        <v>286</v>
      </c>
    </row>
    <row r="81" spans="1:8">
      <c r="A81" s="42" t="s">
        <v>116</v>
      </c>
      <c r="B81" s="43" t="s">
        <v>7</v>
      </c>
      <c r="C81" s="34">
        <v>6</v>
      </c>
      <c r="D81" s="55">
        <v>-7.8212290502793227E-2</v>
      </c>
      <c r="E81" s="57">
        <f t="shared" si="2"/>
        <v>7.8212290502793227</v>
      </c>
      <c r="F81" s="35">
        <v>5343192.46</v>
      </c>
      <c r="G81" s="52">
        <f t="shared" si="3"/>
        <v>6.7278008176061936</v>
      </c>
      <c r="H81" s="24" t="s">
        <v>287</v>
      </c>
    </row>
    <row r="82" spans="1:8">
      <c r="A82" s="48" t="s">
        <v>99</v>
      </c>
      <c r="B82" s="49" t="s">
        <v>2</v>
      </c>
      <c r="C82" s="32">
        <v>6</v>
      </c>
      <c r="D82" s="54">
        <v>-0.14835164835164832</v>
      </c>
      <c r="E82" s="57">
        <f t="shared" si="2"/>
        <v>14.835164835164832</v>
      </c>
      <c r="F82" s="33">
        <v>11282150.359999999</v>
      </c>
      <c r="G82" s="52">
        <f t="shared" si="3"/>
        <v>7.0523918833775987</v>
      </c>
      <c r="H82" s="25" t="s">
        <v>288</v>
      </c>
    </row>
    <row r="83" spans="1:8">
      <c r="A83" s="48" t="s">
        <v>100</v>
      </c>
      <c r="B83" s="49" t="s">
        <v>2</v>
      </c>
      <c r="C83" s="34">
        <v>6</v>
      </c>
      <c r="D83" s="55">
        <v>-0.17919075144508678</v>
      </c>
      <c r="E83" s="57">
        <f t="shared" si="2"/>
        <v>17.919075144508678</v>
      </c>
      <c r="F83" s="35">
        <v>5518389.2300000004</v>
      </c>
      <c r="G83" s="52">
        <f t="shared" si="3"/>
        <v>6.7418123294305099</v>
      </c>
      <c r="H83" s="24" t="s">
        <v>289</v>
      </c>
    </row>
    <row r="84" spans="1:8">
      <c r="A84" s="48" t="s">
        <v>101</v>
      </c>
      <c r="B84" s="49" t="s">
        <v>2</v>
      </c>
      <c r="C84" s="32">
        <v>6</v>
      </c>
      <c r="D84" s="54">
        <v>-5.6818181818181816E-2</v>
      </c>
      <c r="E84" s="57">
        <f t="shared" si="2"/>
        <v>5.6818181818181817</v>
      </c>
      <c r="F84" s="33">
        <v>1801743.87</v>
      </c>
      <c r="G84" s="52">
        <f t="shared" si="3"/>
        <v>6.2556930531515134</v>
      </c>
      <c r="H84" s="25" t="s">
        <v>290</v>
      </c>
    </row>
    <row r="85" spans="1:8">
      <c r="A85" s="44" t="s">
        <v>102</v>
      </c>
      <c r="B85" s="45" t="s">
        <v>3</v>
      </c>
      <c r="C85" s="34">
        <v>6</v>
      </c>
      <c r="D85" s="55">
        <v>-6.8965517241379282E-2</v>
      </c>
      <c r="E85" s="57">
        <f t="shared" si="2"/>
        <v>6.8965517241379279</v>
      </c>
      <c r="F85" s="35">
        <v>4015906.64</v>
      </c>
      <c r="G85" s="52">
        <f t="shared" si="3"/>
        <v>6.6037836079705974</v>
      </c>
      <c r="H85" s="24" t="s">
        <v>291</v>
      </c>
    </row>
    <row r="86" spans="1:8">
      <c r="A86" s="44" t="s">
        <v>103</v>
      </c>
      <c r="B86" s="45" t="s">
        <v>3</v>
      </c>
      <c r="C86" s="32">
        <v>6</v>
      </c>
      <c r="D86" s="54">
        <v>-0.10909090909090914</v>
      </c>
      <c r="E86" s="57">
        <f t="shared" si="2"/>
        <v>10.909090909090914</v>
      </c>
      <c r="F86" s="33">
        <v>8953176.8599999994</v>
      </c>
      <c r="G86" s="52">
        <f t="shared" si="3"/>
        <v>6.9519771635796319</v>
      </c>
      <c r="H86" s="25" t="s">
        <v>292</v>
      </c>
    </row>
    <row r="87" spans="1:8">
      <c r="A87" s="44" t="s">
        <v>104</v>
      </c>
      <c r="B87" s="45" t="s">
        <v>3</v>
      </c>
      <c r="C87" s="34">
        <v>6</v>
      </c>
      <c r="D87" s="55">
        <v>-1.0695187165775364E-2</v>
      </c>
      <c r="E87" s="57">
        <f t="shared" si="2"/>
        <v>1.0695187165775364</v>
      </c>
      <c r="F87" s="35">
        <v>236777.34</v>
      </c>
      <c r="G87" s="52">
        <f t="shared" si="3"/>
        <v>5.3743401373082689</v>
      </c>
      <c r="H87" s="24" t="s">
        <v>293</v>
      </c>
    </row>
    <row r="88" spans="1:8">
      <c r="A88" s="46" t="s">
        <v>138</v>
      </c>
      <c r="B88" s="47" t="s">
        <v>8</v>
      </c>
      <c r="C88" s="32">
        <v>7</v>
      </c>
      <c r="D88" s="54">
        <v>-0.26373626373626369</v>
      </c>
      <c r="E88" s="57">
        <f t="shared" si="2"/>
        <v>26.373626373626369</v>
      </c>
      <c r="F88" s="33">
        <v>820294.05</v>
      </c>
      <c r="G88" s="52">
        <f t="shared" si="3"/>
        <v>5.9139695614089014</v>
      </c>
      <c r="H88" s="25" t="s">
        <v>294</v>
      </c>
    </row>
    <row r="89" spans="1:8">
      <c r="A89" s="46" t="s">
        <v>139</v>
      </c>
      <c r="B89" s="47" t="s">
        <v>8</v>
      </c>
      <c r="C89" s="34">
        <v>7</v>
      </c>
      <c r="D89" s="55">
        <v>-0.20540540540540544</v>
      </c>
      <c r="E89" s="57">
        <f t="shared" si="2"/>
        <v>20.540540540540544</v>
      </c>
      <c r="F89" s="35">
        <v>429505.15</v>
      </c>
      <c r="G89" s="52">
        <f t="shared" si="3"/>
        <v>5.6329683756251718</v>
      </c>
      <c r="H89" s="24" t="s">
        <v>295</v>
      </c>
    </row>
    <row r="90" spans="1:8">
      <c r="A90" s="46" t="s">
        <v>140</v>
      </c>
      <c r="B90" s="47" t="s">
        <v>8</v>
      </c>
      <c r="C90" s="32">
        <v>7</v>
      </c>
      <c r="D90" s="54">
        <v>-0.21556886227544908</v>
      </c>
      <c r="E90" s="57">
        <f t="shared" si="2"/>
        <v>21.556886227544908</v>
      </c>
      <c r="F90" s="33">
        <v>458853.57</v>
      </c>
      <c r="G90" s="52">
        <f t="shared" si="3"/>
        <v>5.6616741149774166</v>
      </c>
      <c r="H90" s="25" t="s">
        <v>296</v>
      </c>
    </row>
    <row r="91" spans="1:8">
      <c r="A91" s="36" t="s">
        <v>129</v>
      </c>
      <c r="B91" s="37" t="s">
        <v>5</v>
      </c>
      <c r="C91" s="34">
        <v>7</v>
      </c>
      <c r="D91" s="55">
        <v>-0.24607329842931938</v>
      </c>
      <c r="E91" s="57">
        <f t="shared" si="2"/>
        <v>24.607329842931939</v>
      </c>
      <c r="F91" s="35">
        <v>12155.25</v>
      </c>
      <c r="G91" s="52">
        <f t="shared" si="3"/>
        <v>4.0847638955120518</v>
      </c>
      <c r="H91" s="24" t="s">
        <v>297</v>
      </c>
    </row>
    <row r="92" spans="1:8">
      <c r="A92" s="36" t="s">
        <v>130</v>
      </c>
      <c r="B92" s="37" t="s">
        <v>5</v>
      </c>
      <c r="C92" s="32">
        <v>7</v>
      </c>
      <c r="D92" s="54">
        <v>-0.25301204819277112</v>
      </c>
      <c r="E92" s="57">
        <f t="shared" si="2"/>
        <v>25.30120481927711</v>
      </c>
      <c r="F92" s="33">
        <v>174086.28</v>
      </c>
      <c r="G92" s="52">
        <f t="shared" si="3"/>
        <v>5.2407645450685916</v>
      </c>
      <c r="H92" s="25" t="s">
        <v>298</v>
      </c>
    </row>
    <row r="93" spans="1:8">
      <c r="A93" s="36" t="s">
        <v>131</v>
      </c>
      <c r="B93" s="37" t="s">
        <v>5</v>
      </c>
      <c r="C93" s="34">
        <v>7</v>
      </c>
      <c r="D93" s="55">
        <v>-0.2752808988764045</v>
      </c>
      <c r="E93" s="57">
        <f t="shared" si="2"/>
        <v>27.528089887640451</v>
      </c>
      <c r="F93" s="35">
        <v>13186.49</v>
      </c>
      <c r="G93" s="52">
        <f t="shared" si="3"/>
        <v>4.1201292097621698</v>
      </c>
      <c r="H93" s="24" t="s">
        <v>299</v>
      </c>
    </row>
    <row r="94" spans="1:8">
      <c r="A94" s="38" t="s">
        <v>126</v>
      </c>
      <c r="B94" s="39" t="s">
        <v>4</v>
      </c>
      <c r="C94" s="32">
        <v>7</v>
      </c>
      <c r="D94" s="54">
        <v>-4.2553191489361736E-2</v>
      </c>
      <c r="E94" s="57">
        <f t="shared" si="2"/>
        <v>4.2553191489361737</v>
      </c>
      <c r="F94" s="33">
        <v>1801.8</v>
      </c>
      <c r="G94" s="52">
        <f t="shared" si="3"/>
        <v>3.2557065825826244</v>
      </c>
      <c r="H94" s="25" t="s">
        <v>300</v>
      </c>
    </row>
    <row r="95" spans="1:8">
      <c r="A95" s="38" t="s">
        <v>127</v>
      </c>
      <c r="B95" s="39" t="s">
        <v>4</v>
      </c>
      <c r="C95" s="34">
        <v>7</v>
      </c>
      <c r="D95" s="55">
        <v>-1.1764705882352899E-2</v>
      </c>
      <c r="E95" s="57">
        <f t="shared" si="2"/>
        <v>1.1764705882352899</v>
      </c>
      <c r="F95" s="35">
        <v>4321.24</v>
      </c>
      <c r="G95" s="52">
        <f t="shared" si="3"/>
        <v>3.6356083875288037</v>
      </c>
      <c r="H95" s="24" t="s">
        <v>301</v>
      </c>
    </row>
    <row r="96" spans="1:8">
      <c r="A96" s="38" t="s">
        <v>128</v>
      </c>
      <c r="B96" s="39" t="s">
        <v>4</v>
      </c>
      <c r="C96" s="32">
        <v>7</v>
      </c>
      <c r="D96" s="54">
        <v>-5.5865921787708302E-3</v>
      </c>
      <c r="E96" s="57">
        <f t="shared" si="2"/>
        <v>0.55865921787708306</v>
      </c>
      <c r="F96" s="33">
        <v>1717.05</v>
      </c>
      <c r="G96" s="52">
        <f t="shared" si="3"/>
        <v>3.234782941874911</v>
      </c>
      <c r="H96" s="25" t="s">
        <v>302</v>
      </c>
    </row>
    <row r="97" spans="1:8">
      <c r="A97" s="40" t="s">
        <v>132</v>
      </c>
      <c r="B97" s="41" t="s">
        <v>6</v>
      </c>
      <c r="C97" s="34">
        <v>7</v>
      </c>
      <c r="D97" s="55">
        <v>-0.24852071005917162</v>
      </c>
      <c r="E97" s="57">
        <f t="shared" si="2"/>
        <v>24.852071005917161</v>
      </c>
      <c r="F97" s="35">
        <v>144232.35</v>
      </c>
      <c r="G97" s="52">
        <f t="shared" si="3"/>
        <v>5.1590626795983381</v>
      </c>
      <c r="H97" s="24" t="s">
        <v>303</v>
      </c>
    </row>
    <row r="98" spans="1:8">
      <c r="A98" s="40" t="s">
        <v>133</v>
      </c>
      <c r="B98" s="41" t="s">
        <v>6</v>
      </c>
      <c r="C98" s="32">
        <v>7</v>
      </c>
      <c r="D98" s="54">
        <v>-0.26744186046511625</v>
      </c>
      <c r="E98" s="57">
        <f t="shared" si="2"/>
        <v>26.744186046511626</v>
      </c>
      <c r="F98" s="33">
        <v>285211.46000000002</v>
      </c>
      <c r="G98" s="52">
        <f t="shared" si="3"/>
        <v>5.4551669717926305</v>
      </c>
      <c r="H98" s="25" t="s">
        <v>304</v>
      </c>
    </row>
    <row r="99" spans="1:8">
      <c r="A99" s="40" t="s">
        <v>134</v>
      </c>
      <c r="B99" s="41" t="s">
        <v>6</v>
      </c>
      <c r="C99" s="34">
        <v>7</v>
      </c>
      <c r="D99" s="55">
        <v>-0.2146892655367231</v>
      </c>
      <c r="E99" s="57">
        <f t="shared" si="2"/>
        <v>21.468926553672311</v>
      </c>
      <c r="F99" s="35">
        <v>313612.02</v>
      </c>
      <c r="G99" s="52">
        <f t="shared" si="3"/>
        <v>5.4963926998020431</v>
      </c>
      <c r="H99" s="24" t="s">
        <v>305</v>
      </c>
    </row>
    <row r="100" spans="1:8">
      <c r="A100" s="42" t="s">
        <v>135</v>
      </c>
      <c r="B100" s="43" t="s">
        <v>7</v>
      </c>
      <c r="C100" s="32">
        <v>7</v>
      </c>
      <c r="D100" s="54">
        <v>-0.17934782608695649</v>
      </c>
      <c r="E100" s="57">
        <f t="shared" si="2"/>
        <v>17.934782608695649</v>
      </c>
      <c r="F100" s="33">
        <v>333367.36</v>
      </c>
      <c r="G100" s="52">
        <f t="shared" si="3"/>
        <v>5.5229230757984586</v>
      </c>
      <c r="H100" s="25" t="s">
        <v>306</v>
      </c>
    </row>
    <row r="101" spans="1:8">
      <c r="A101" s="42" t="s">
        <v>136</v>
      </c>
      <c r="B101" s="43" t="s">
        <v>7</v>
      </c>
      <c r="C101" s="34">
        <v>7</v>
      </c>
      <c r="D101" s="55">
        <v>-5.3571428571428582E-2</v>
      </c>
      <c r="E101" s="57">
        <f t="shared" si="2"/>
        <v>5.3571428571428585</v>
      </c>
      <c r="F101" s="35">
        <v>30977.21</v>
      </c>
      <c r="G101" s="52">
        <f t="shared" si="3"/>
        <v>4.4910422999251667</v>
      </c>
      <c r="H101" s="24" t="s">
        <v>307</v>
      </c>
    </row>
    <row r="102" spans="1:8">
      <c r="A102" s="42" t="s">
        <v>137</v>
      </c>
      <c r="B102" s="43" t="s">
        <v>7</v>
      </c>
      <c r="C102" s="32">
        <v>7</v>
      </c>
      <c r="D102" s="54">
        <v>-0.21428571428571425</v>
      </c>
      <c r="E102" s="57">
        <f t="shared" si="2"/>
        <v>21.428571428571423</v>
      </c>
      <c r="F102" s="33">
        <v>57795.08</v>
      </c>
      <c r="G102" s="52">
        <f t="shared" si="3"/>
        <v>4.7618908692198971</v>
      </c>
      <c r="H102" s="25" t="s">
        <v>308</v>
      </c>
    </row>
    <row r="103" spans="1:8">
      <c r="A103" s="48" t="s">
        <v>120</v>
      </c>
      <c r="B103" s="49" t="s">
        <v>2</v>
      </c>
      <c r="C103" s="34">
        <v>7</v>
      </c>
      <c r="D103" s="55">
        <v>-0.24691358024691362</v>
      </c>
      <c r="E103" s="57">
        <f t="shared" si="2"/>
        <v>24.691358024691361</v>
      </c>
      <c r="F103" s="35">
        <v>420553.95</v>
      </c>
      <c r="G103" s="52">
        <f t="shared" si="3"/>
        <v>5.6238217163869262</v>
      </c>
      <c r="H103" s="24" t="s">
        <v>309</v>
      </c>
    </row>
    <row r="104" spans="1:8">
      <c r="A104" s="48" t="s">
        <v>121</v>
      </c>
      <c r="B104" s="49" t="s">
        <v>2</v>
      </c>
      <c r="C104" s="32">
        <v>7</v>
      </c>
      <c r="D104" s="54">
        <v>-0.27567567567567564</v>
      </c>
      <c r="E104" s="57">
        <f t="shared" si="2"/>
        <v>27.567567567567565</v>
      </c>
      <c r="F104" s="33">
        <v>846553.17</v>
      </c>
      <c r="G104" s="52">
        <f t="shared" si="3"/>
        <v>5.9276542403096055</v>
      </c>
      <c r="H104" s="25" t="s">
        <v>310</v>
      </c>
    </row>
    <row r="105" spans="1:8">
      <c r="A105" s="48" t="s">
        <v>122</v>
      </c>
      <c r="B105" s="49" t="s">
        <v>2</v>
      </c>
      <c r="C105" s="34">
        <v>7</v>
      </c>
      <c r="D105" s="55">
        <v>-0.13855421686746991</v>
      </c>
      <c r="E105" s="57">
        <f t="shared" si="2"/>
        <v>13.855421686746991</v>
      </c>
      <c r="F105" s="35">
        <v>168842.47</v>
      </c>
      <c r="G105" s="52">
        <f t="shared" si="3"/>
        <v>5.2274816968318367</v>
      </c>
      <c r="H105" s="24" t="s">
        <v>311</v>
      </c>
    </row>
    <row r="106" spans="1:8">
      <c r="A106" s="44" t="s">
        <v>123</v>
      </c>
      <c r="B106" s="45" t="s">
        <v>3</v>
      </c>
      <c r="C106" s="32">
        <v>7</v>
      </c>
      <c r="D106" s="54">
        <v>-0.1306818181818182</v>
      </c>
      <c r="E106" s="57">
        <f t="shared" si="2"/>
        <v>13.06818181818182</v>
      </c>
      <c r="F106" s="33">
        <v>160516.46</v>
      </c>
      <c r="G106" s="52">
        <f t="shared" si="3"/>
        <v>5.2055195733181012</v>
      </c>
      <c r="H106" s="25" t="s">
        <v>312</v>
      </c>
    </row>
    <row r="107" spans="1:8">
      <c r="A107" s="44" t="s">
        <v>124</v>
      </c>
      <c r="B107" s="45" t="s">
        <v>3</v>
      </c>
      <c r="C107" s="34">
        <v>7</v>
      </c>
      <c r="D107" s="55">
        <v>-2.9411764705882349E-2</v>
      </c>
      <c r="E107" s="57">
        <f t="shared" si="2"/>
        <v>2.9411764705882351</v>
      </c>
      <c r="F107" s="35">
        <v>32287.86</v>
      </c>
      <c r="G107" s="52">
        <f t="shared" si="3"/>
        <v>4.5090392614621901</v>
      </c>
      <c r="H107" s="24" t="s">
        <v>313</v>
      </c>
    </row>
    <row r="108" spans="1:8">
      <c r="A108" s="44" t="s">
        <v>125</v>
      </c>
      <c r="B108" s="45" t="s">
        <v>3</v>
      </c>
      <c r="C108" s="32">
        <v>7</v>
      </c>
      <c r="D108" s="54">
        <v>-0.19889502762430947</v>
      </c>
      <c r="E108" s="57">
        <f t="shared" si="2"/>
        <v>19.889502762430947</v>
      </c>
      <c r="F108" s="33">
        <v>203884.34</v>
      </c>
      <c r="G108" s="52">
        <f t="shared" si="3"/>
        <v>5.3093838696586282</v>
      </c>
      <c r="H108" s="25" t="s">
        <v>314</v>
      </c>
    </row>
    <row r="109" spans="1:8">
      <c r="A109" s="46" t="s">
        <v>159</v>
      </c>
      <c r="B109" s="47" t="s">
        <v>8</v>
      </c>
      <c r="C109" s="34">
        <v>8</v>
      </c>
      <c r="D109" s="55">
        <v>-0.24539877300613497</v>
      </c>
      <c r="E109" s="57">
        <f t="shared" si="2"/>
        <v>24.539877300613497</v>
      </c>
      <c r="F109" s="35">
        <v>90591.25</v>
      </c>
      <c r="G109" s="52">
        <f t="shared" si="3"/>
        <v>4.9570862521996482</v>
      </c>
      <c r="H109" s="24" t="s">
        <v>315</v>
      </c>
    </row>
    <row r="110" spans="1:8">
      <c r="A110" s="46" t="s">
        <v>160</v>
      </c>
      <c r="B110" s="47" t="s">
        <v>8</v>
      </c>
      <c r="C110" s="32">
        <v>8</v>
      </c>
      <c r="D110" s="54">
        <v>-0.29479768786127175</v>
      </c>
      <c r="E110" s="57">
        <f t="shared" si="2"/>
        <v>29.479768786127174</v>
      </c>
      <c r="F110" s="33">
        <v>340114.53</v>
      </c>
      <c r="G110" s="52">
        <f t="shared" si="3"/>
        <v>5.5316251857816754</v>
      </c>
      <c r="H110" s="25" t="s">
        <v>316</v>
      </c>
    </row>
    <row r="111" spans="1:8">
      <c r="A111" s="46" t="s">
        <v>161</v>
      </c>
      <c r="B111" s="47" t="s">
        <v>8</v>
      </c>
      <c r="C111" s="34">
        <v>8</v>
      </c>
      <c r="D111" s="55">
        <v>-0.27647058823529408</v>
      </c>
      <c r="E111" s="57">
        <f t="shared" si="2"/>
        <v>27.647058823529409</v>
      </c>
      <c r="F111" s="35">
        <v>2878484.6</v>
      </c>
      <c r="G111" s="52">
        <f t="shared" si="3"/>
        <v>6.4591639103056862</v>
      </c>
      <c r="H111" s="24" t="s">
        <v>317</v>
      </c>
    </row>
    <row r="112" spans="1:8">
      <c r="A112" s="36" t="s">
        <v>150</v>
      </c>
      <c r="B112" s="37" t="s">
        <v>5</v>
      </c>
      <c r="C112" s="32">
        <v>8</v>
      </c>
      <c r="D112" s="54">
        <v>-0.27071823204419898</v>
      </c>
      <c r="E112" s="57">
        <f t="shared" si="2"/>
        <v>27.0718232044199</v>
      </c>
      <c r="F112" s="33">
        <v>54453.47</v>
      </c>
      <c r="G112" s="52">
        <f t="shared" si="3"/>
        <v>4.7360255600116279</v>
      </c>
      <c r="H112" s="25" t="s">
        <v>318</v>
      </c>
    </row>
    <row r="113" spans="1:8">
      <c r="A113" s="36" t="s">
        <v>151</v>
      </c>
      <c r="B113" s="37" t="s">
        <v>5</v>
      </c>
      <c r="C113" s="34">
        <v>8</v>
      </c>
      <c r="D113" s="55">
        <v>-0.24590163934426229</v>
      </c>
      <c r="E113" s="57">
        <f t="shared" si="2"/>
        <v>24.590163934426229</v>
      </c>
      <c r="F113" s="35">
        <v>286.51</v>
      </c>
      <c r="G113" s="52">
        <f t="shared" si="3"/>
        <v>2.457139784659526</v>
      </c>
      <c r="H113" s="24" t="s">
        <v>319</v>
      </c>
    </row>
    <row r="114" spans="1:8">
      <c r="A114" s="36" t="s">
        <v>152</v>
      </c>
      <c r="B114" s="37" t="s">
        <v>5</v>
      </c>
      <c r="C114" s="32">
        <v>8</v>
      </c>
      <c r="D114" s="54">
        <v>-0.10843373493975907</v>
      </c>
      <c r="E114" s="57">
        <f t="shared" si="2"/>
        <v>10.843373493975907</v>
      </c>
      <c r="F114" s="33">
        <v>838.33</v>
      </c>
      <c r="G114" s="52">
        <f t="shared" si="3"/>
        <v>2.9234150078518248</v>
      </c>
      <c r="H114" s="25" t="s">
        <v>320</v>
      </c>
    </row>
    <row r="115" spans="1:8">
      <c r="A115" s="38" t="s">
        <v>147</v>
      </c>
      <c r="B115" s="39" t="s">
        <v>4</v>
      </c>
      <c r="C115" s="34">
        <v>8</v>
      </c>
      <c r="D115" s="55">
        <v>4.0201005025125663E-2</v>
      </c>
      <c r="E115" s="57">
        <f t="shared" si="2"/>
        <v>-4.020100502512566</v>
      </c>
      <c r="F115" s="35">
        <v>469.16</v>
      </c>
      <c r="G115" s="52">
        <f t="shared" si="3"/>
        <v>2.6713209776127087</v>
      </c>
      <c r="H115" s="24" t="s">
        <v>321</v>
      </c>
    </row>
    <row r="116" spans="1:8">
      <c r="A116" s="38" t="s">
        <v>148</v>
      </c>
      <c r="B116" s="39" t="s">
        <v>4</v>
      </c>
      <c r="C116" s="32">
        <v>8</v>
      </c>
      <c r="D116" s="54">
        <v>1.1904761904761862E-2</v>
      </c>
      <c r="E116" s="57">
        <f t="shared" si="2"/>
        <v>-1.1904761904761862</v>
      </c>
      <c r="F116" s="33">
        <v>92.73</v>
      </c>
      <c r="G116" s="52">
        <f t="shared" si="3"/>
        <v>1.9672202597829671</v>
      </c>
      <c r="H116" s="25" t="s">
        <v>322</v>
      </c>
    </row>
    <row r="117" spans="1:8">
      <c r="A117" s="38" t="s">
        <v>149</v>
      </c>
      <c r="B117" s="39" t="s">
        <v>4</v>
      </c>
      <c r="C117" s="34">
        <v>8</v>
      </c>
      <c r="D117" s="55">
        <v>-1.1764705882352899E-2</v>
      </c>
      <c r="E117" s="57">
        <f t="shared" si="2"/>
        <v>1.1764705882352899</v>
      </c>
      <c r="F117" s="35">
        <v>102.46</v>
      </c>
      <c r="G117" s="52">
        <f t="shared" si="3"/>
        <v>2.0105543515403221</v>
      </c>
      <c r="H117" s="24" t="s">
        <v>323</v>
      </c>
    </row>
    <row r="118" spans="1:8">
      <c r="A118" s="40" t="s">
        <v>153</v>
      </c>
      <c r="B118" s="41" t="s">
        <v>6</v>
      </c>
      <c r="C118" s="32">
        <v>8</v>
      </c>
      <c r="D118" s="54">
        <v>-0.27807486631016037</v>
      </c>
      <c r="E118" s="57">
        <f t="shared" si="2"/>
        <v>27.807486631016037</v>
      </c>
      <c r="F118" s="33">
        <v>22886.16</v>
      </c>
      <c r="G118" s="52">
        <f t="shared" si="3"/>
        <v>4.359572929821284</v>
      </c>
      <c r="H118" s="25" t="s">
        <v>324</v>
      </c>
    </row>
    <row r="119" spans="1:8">
      <c r="A119" s="40" t="s">
        <v>154</v>
      </c>
      <c r="B119" s="41" t="s">
        <v>6</v>
      </c>
      <c r="C119" s="34">
        <v>8</v>
      </c>
      <c r="D119" s="55">
        <v>-0.25280898876404495</v>
      </c>
      <c r="E119" s="57">
        <f t="shared" si="2"/>
        <v>25.280898876404496</v>
      </c>
      <c r="F119" s="35">
        <v>197398.39999999999</v>
      </c>
      <c r="G119" s="52">
        <f t="shared" si="3"/>
        <v>5.2953436282019704</v>
      </c>
      <c r="H119" s="24" t="s">
        <v>325</v>
      </c>
    </row>
    <row r="120" spans="1:8">
      <c r="A120" s="40" t="s">
        <v>155</v>
      </c>
      <c r="B120" s="41" t="s">
        <v>6</v>
      </c>
      <c r="C120" s="32">
        <v>8</v>
      </c>
      <c r="D120" s="54">
        <v>-0.24852071005917162</v>
      </c>
      <c r="E120" s="57">
        <f t="shared" si="2"/>
        <v>24.852071005917161</v>
      </c>
      <c r="F120" s="33">
        <v>283195.03999999998</v>
      </c>
      <c r="G120" s="52">
        <f t="shared" si="3"/>
        <v>5.4520856426635849</v>
      </c>
      <c r="H120" s="25" t="s">
        <v>326</v>
      </c>
    </row>
    <row r="121" spans="1:8">
      <c r="A121" s="42" t="s">
        <v>156</v>
      </c>
      <c r="B121" s="43" t="s">
        <v>7</v>
      </c>
      <c r="C121" s="34">
        <v>8</v>
      </c>
      <c r="D121" s="55">
        <v>-0.28108108108108104</v>
      </c>
      <c r="E121" s="57">
        <f t="shared" si="2"/>
        <v>28.108108108108105</v>
      </c>
      <c r="F121" s="35">
        <v>24346.58</v>
      </c>
      <c r="G121" s="52">
        <f t="shared" si="3"/>
        <v>4.3864379638486621</v>
      </c>
      <c r="H121" s="24" t="s">
        <v>327</v>
      </c>
    </row>
    <row r="122" spans="1:8">
      <c r="A122" s="42" t="s">
        <v>157</v>
      </c>
      <c r="B122" s="43" t="s">
        <v>7</v>
      </c>
      <c r="C122" s="32">
        <v>8</v>
      </c>
      <c r="D122" s="54">
        <v>-0.22702702702702698</v>
      </c>
      <c r="E122" s="57">
        <f t="shared" si="2"/>
        <v>22.702702702702698</v>
      </c>
      <c r="F122" s="33">
        <v>45654.05</v>
      </c>
      <c r="G122" s="52">
        <f t="shared" si="3"/>
        <v>4.6594793101207701</v>
      </c>
      <c r="H122" s="25" t="s">
        <v>328</v>
      </c>
    </row>
    <row r="123" spans="1:8">
      <c r="A123" s="42" t="s">
        <v>158</v>
      </c>
      <c r="B123" s="43" t="s">
        <v>7</v>
      </c>
      <c r="C123" s="34">
        <v>8</v>
      </c>
      <c r="D123" s="55">
        <v>-0.18633540372670818</v>
      </c>
      <c r="E123" s="57">
        <f t="shared" si="2"/>
        <v>18.633540372670819</v>
      </c>
      <c r="F123" s="35">
        <v>3589.67</v>
      </c>
      <c r="G123" s="52">
        <f t="shared" si="3"/>
        <v>3.5550545255236021</v>
      </c>
      <c r="H123" s="24" t="s">
        <v>329</v>
      </c>
    </row>
    <row r="124" spans="1:8">
      <c r="A124" s="48" t="s">
        <v>141</v>
      </c>
      <c r="B124" s="49" t="s">
        <v>2</v>
      </c>
      <c r="C124" s="32">
        <v>8</v>
      </c>
      <c r="D124" s="54">
        <v>-0.26775956284153007</v>
      </c>
      <c r="E124" s="57">
        <f t="shared" si="2"/>
        <v>26.775956284153008</v>
      </c>
      <c r="F124" s="33">
        <v>3417.26</v>
      </c>
      <c r="G124" s="52">
        <f t="shared" si="3"/>
        <v>3.5336780230684708</v>
      </c>
      <c r="H124" s="25" t="s">
        <v>330</v>
      </c>
    </row>
    <row r="125" spans="1:8">
      <c r="A125" s="48" t="s">
        <v>142</v>
      </c>
      <c r="B125" s="49" t="s">
        <v>2</v>
      </c>
      <c r="C125" s="34">
        <v>8</v>
      </c>
      <c r="D125" s="55">
        <v>-0.25294117647058828</v>
      </c>
      <c r="E125" s="57">
        <f t="shared" si="2"/>
        <v>25.29411764705883</v>
      </c>
      <c r="F125" s="35">
        <v>1533.75</v>
      </c>
      <c r="G125" s="52">
        <f t="shared" si="3"/>
        <v>3.1857545757350603</v>
      </c>
      <c r="H125" s="24" t="s">
        <v>331</v>
      </c>
    </row>
    <row r="126" spans="1:8">
      <c r="A126" s="48" t="s">
        <v>143</v>
      </c>
      <c r="B126" s="49" t="s">
        <v>2</v>
      </c>
      <c r="C126" s="32">
        <v>8</v>
      </c>
      <c r="D126" s="54">
        <v>-0.27745664739884396</v>
      </c>
      <c r="E126" s="57">
        <f t="shared" si="2"/>
        <v>27.745664739884397</v>
      </c>
      <c r="F126" s="33">
        <v>7695.09</v>
      </c>
      <c r="G126" s="52">
        <f t="shared" si="3"/>
        <v>3.8862137036054181</v>
      </c>
      <c r="H126" s="25" t="s">
        <v>332</v>
      </c>
    </row>
    <row r="127" spans="1:8">
      <c r="A127" s="44" t="s">
        <v>144</v>
      </c>
      <c r="B127" s="45" t="s">
        <v>3</v>
      </c>
      <c r="C127" s="34">
        <v>8</v>
      </c>
      <c r="D127" s="55">
        <v>-0.21390374331550802</v>
      </c>
      <c r="E127" s="57">
        <f t="shared" si="2"/>
        <v>21.390374331550802</v>
      </c>
      <c r="F127" s="35">
        <v>5038.01</v>
      </c>
      <c r="G127" s="52">
        <f t="shared" si="3"/>
        <v>3.7022590251987171</v>
      </c>
      <c r="H127" s="24" t="s">
        <v>333</v>
      </c>
    </row>
    <row r="128" spans="1:8">
      <c r="A128" s="44" t="s">
        <v>145</v>
      </c>
      <c r="B128" s="45" t="s">
        <v>3</v>
      </c>
      <c r="C128" s="32">
        <v>8</v>
      </c>
      <c r="D128" s="54">
        <v>-0.15254237288135589</v>
      </c>
      <c r="E128" s="57">
        <f t="shared" si="2"/>
        <v>15.254237288135588</v>
      </c>
      <c r="F128" s="33">
        <v>106152.43</v>
      </c>
      <c r="G128" s="52">
        <f t="shared" si="3"/>
        <v>5.0259299403155993</v>
      </c>
      <c r="H128" s="25" t="s">
        <v>334</v>
      </c>
    </row>
    <row r="129" spans="1:8">
      <c r="A129" s="44" t="s">
        <v>146</v>
      </c>
      <c r="B129" s="45" t="s">
        <v>3</v>
      </c>
      <c r="C129" s="34">
        <v>8</v>
      </c>
      <c r="D129" s="55">
        <v>-6.1728395061727082E-3</v>
      </c>
      <c r="E129" s="57">
        <f t="shared" si="2"/>
        <v>0.61728395061727082</v>
      </c>
      <c r="F129" s="35">
        <v>4468.75</v>
      </c>
      <c r="G129" s="52">
        <f t="shared" si="3"/>
        <v>3.650186059145156</v>
      </c>
      <c r="H129" s="24" t="s">
        <v>335</v>
      </c>
    </row>
  </sheetData>
  <conditionalFormatting sqref="A1:A12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0762-821B-664E-9F30-510E9FD69686}">
  <dimension ref="B1:J129"/>
  <sheetViews>
    <sheetView topLeftCell="A107" zoomScaleNormal="100" workbookViewId="0">
      <selection activeCell="H123" sqref="H123"/>
    </sheetView>
  </sheetViews>
  <sheetFormatPr baseColWidth="10" defaultRowHeight="16"/>
  <sheetData>
    <row r="1" spans="2:10">
      <c r="B1" t="s">
        <v>337</v>
      </c>
      <c r="C1" t="s">
        <v>343</v>
      </c>
      <c r="D1" t="s">
        <v>338</v>
      </c>
      <c r="E1" t="s">
        <v>339</v>
      </c>
      <c r="F1" t="s">
        <v>207</v>
      </c>
      <c r="G1" t="s">
        <v>340</v>
      </c>
      <c r="H1" t="s">
        <v>336</v>
      </c>
      <c r="I1" t="s">
        <v>341</v>
      </c>
      <c r="J1" t="s">
        <v>342</v>
      </c>
    </row>
    <row r="2" spans="2:10">
      <c r="B2" t="s">
        <v>48</v>
      </c>
      <c r="C2">
        <v>1</v>
      </c>
      <c r="D2" t="s">
        <v>176</v>
      </c>
      <c r="E2">
        <v>1</v>
      </c>
      <c r="F2">
        <v>0</v>
      </c>
      <c r="G2" s="58">
        <v>0</v>
      </c>
      <c r="H2">
        <v>11479.8</v>
      </c>
      <c r="I2" s="58">
        <v>4</v>
      </c>
      <c r="J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1-NT-1, Treatment: no treatment, sac day: 1, weight change: 0, viral titer: 4)</v>
      </c>
    </row>
    <row r="3" spans="2:10">
      <c r="B3" t="s">
        <v>49</v>
      </c>
      <c r="C3">
        <v>2</v>
      </c>
      <c r="D3" t="s">
        <v>176</v>
      </c>
      <c r="E3">
        <v>1</v>
      </c>
      <c r="F3">
        <v>0</v>
      </c>
      <c r="G3" s="58">
        <v>0</v>
      </c>
      <c r="H3">
        <v>13173.82</v>
      </c>
      <c r="I3" s="58">
        <v>4</v>
      </c>
      <c r="J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1-NT-2, Treatment: no treatment, sac day: 1, weight change: 0, viral titer: 4)</v>
      </c>
    </row>
    <row r="4" spans="2:10">
      <c r="B4" t="s">
        <v>50</v>
      </c>
      <c r="C4">
        <v>3</v>
      </c>
      <c r="D4" t="s">
        <v>176</v>
      </c>
      <c r="E4">
        <v>1</v>
      </c>
      <c r="F4">
        <v>0</v>
      </c>
      <c r="G4" s="58">
        <v>0</v>
      </c>
      <c r="H4">
        <v>84681.45</v>
      </c>
      <c r="I4" s="58">
        <v>5</v>
      </c>
      <c r="J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1-NT-3, Treatment: no treatment, sac day: 1, weight change: 0, viral titer: 5)</v>
      </c>
    </row>
    <row r="5" spans="2:10">
      <c r="B5" t="s">
        <v>51</v>
      </c>
      <c r="C5">
        <v>4</v>
      </c>
      <c r="D5" t="s">
        <v>176</v>
      </c>
      <c r="E5">
        <v>2</v>
      </c>
      <c r="F5">
        <v>0</v>
      </c>
      <c r="G5" s="58">
        <v>0</v>
      </c>
      <c r="H5">
        <v>558064.1</v>
      </c>
      <c r="I5" s="58">
        <v>6</v>
      </c>
      <c r="J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2-NT-1, Treatment: no treatment, sac day: 2, weight change: 0, viral titer: 6)</v>
      </c>
    </row>
    <row r="6" spans="2:10">
      <c r="B6" t="s">
        <v>52</v>
      </c>
      <c r="C6">
        <v>5</v>
      </c>
      <c r="D6" t="s">
        <v>176</v>
      </c>
      <c r="E6">
        <v>2</v>
      </c>
      <c r="F6">
        <v>0</v>
      </c>
      <c r="G6" s="58">
        <v>0</v>
      </c>
      <c r="H6">
        <v>2750912.11</v>
      </c>
      <c r="I6" s="58">
        <v>6</v>
      </c>
      <c r="J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2-NT-2, Treatment: no treatment, sac day: 2, weight change: 0, viral titer: 6)</v>
      </c>
    </row>
    <row r="7" spans="2:10">
      <c r="B7" t="s">
        <v>53</v>
      </c>
      <c r="C7">
        <v>6</v>
      </c>
      <c r="D7" t="s">
        <v>176</v>
      </c>
      <c r="E7">
        <v>2</v>
      </c>
      <c r="F7">
        <v>0</v>
      </c>
      <c r="G7" s="58">
        <v>0</v>
      </c>
      <c r="H7">
        <v>3557735.11</v>
      </c>
      <c r="I7" s="58">
        <v>7</v>
      </c>
      <c r="J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2-NT-3, Treatment: no treatment, sac day: 2, weight change: 0, viral titer: 7)</v>
      </c>
    </row>
    <row r="8" spans="2:10">
      <c r="B8" t="s">
        <v>54</v>
      </c>
      <c r="C8">
        <v>7</v>
      </c>
      <c r="D8" t="s">
        <v>177</v>
      </c>
      <c r="E8">
        <v>3</v>
      </c>
      <c r="F8">
        <v>5.9171597633136943E-3</v>
      </c>
      <c r="G8" s="58">
        <v>-1</v>
      </c>
      <c r="H8">
        <v>11.74</v>
      </c>
      <c r="I8" s="58">
        <v>1</v>
      </c>
      <c r="J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3-PBS-1, Treatment: uninfected, sac day: 3, weight change: -1, viral titer: 1)</v>
      </c>
    </row>
    <row r="9" spans="2:10">
      <c r="B9" t="s">
        <v>55</v>
      </c>
      <c r="C9">
        <v>8</v>
      </c>
      <c r="D9" t="s">
        <v>177</v>
      </c>
      <c r="E9">
        <v>3</v>
      </c>
      <c r="F9">
        <v>5.5865921787710297E-3</v>
      </c>
      <c r="G9" s="58">
        <v>-1</v>
      </c>
      <c r="H9">
        <v>137.33000000000001</v>
      </c>
      <c r="I9" s="58">
        <v>2</v>
      </c>
      <c r="J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3-PBS-2, Treatment: uninfected, sac day: 3, weight change: -1, viral titer: 2)</v>
      </c>
    </row>
    <row r="10" spans="2:10">
      <c r="B10" t="s">
        <v>56</v>
      </c>
      <c r="C10">
        <v>9</v>
      </c>
      <c r="D10" t="s">
        <v>177</v>
      </c>
      <c r="E10">
        <v>3</v>
      </c>
      <c r="F10">
        <v>3.3333333333333409E-2</v>
      </c>
      <c r="G10" s="58">
        <v>-3</v>
      </c>
      <c r="H10">
        <v>108.65</v>
      </c>
      <c r="I10" s="58">
        <v>2</v>
      </c>
      <c r="J1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3-PBS-3, Treatment: uninfected, sac day: 3, weight change: -3, viral titer: 2)</v>
      </c>
    </row>
    <row r="11" spans="2:10">
      <c r="B11" t="s">
        <v>57</v>
      </c>
      <c r="C11">
        <v>10</v>
      </c>
      <c r="D11" t="s">
        <v>2</v>
      </c>
      <c r="E11">
        <v>3</v>
      </c>
      <c r="F11">
        <v>-4.0935672514620054E-2</v>
      </c>
      <c r="G11" s="58">
        <v>4</v>
      </c>
      <c r="H11">
        <v>20663017.030000001</v>
      </c>
      <c r="I11" s="58">
        <v>7</v>
      </c>
      <c r="J1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3-BX-1, Treatment: Baloxavir, sac day: 3, weight change: 4, viral titer: 7)</v>
      </c>
    </row>
    <row r="12" spans="2:10">
      <c r="B12" t="s">
        <v>58</v>
      </c>
      <c r="C12">
        <v>11</v>
      </c>
      <c r="D12" t="s">
        <v>2</v>
      </c>
      <c r="E12">
        <v>3</v>
      </c>
      <c r="F12">
        <v>-2.2727272727272846E-2</v>
      </c>
      <c r="G12" s="58">
        <v>2</v>
      </c>
      <c r="H12">
        <v>10545244.890000001</v>
      </c>
      <c r="I12" s="58">
        <v>7</v>
      </c>
      <c r="J1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3-BX-2, Treatment: Baloxavir, sac day: 3, weight change: 2, viral titer: 7)</v>
      </c>
    </row>
    <row r="13" spans="2:10">
      <c r="B13" t="s">
        <v>59</v>
      </c>
      <c r="C13">
        <v>12</v>
      </c>
      <c r="D13" t="s">
        <v>2</v>
      </c>
      <c r="E13">
        <v>3</v>
      </c>
      <c r="F13">
        <v>-5.8823529411765538E-3</v>
      </c>
      <c r="G13" s="58">
        <v>1</v>
      </c>
      <c r="H13">
        <v>2984097.06</v>
      </c>
      <c r="I13" s="58">
        <v>6</v>
      </c>
      <c r="J1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3-BX-3, Treatment: Baloxavir, sac day: 3, weight change: 1, viral titer: 6)</v>
      </c>
    </row>
    <row r="14" spans="2:10">
      <c r="B14" t="s">
        <v>60</v>
      </c>
      <c r="C14">
        <v>13</v>
      </c>
      <c r="D14" t="s">
        <v>3</v>
      </c>
      <c r="E14">
        <v>3</v>
      </c>
      <c r="F14">
        <v>-2.6041666666666671E-2</v>
      </c>
      <c r="G14" s="58">
        <v>3</v>
      </c>
      <c r="H14">
        <v>3142920.53</v>
      </c>
      <c r="I14" s="58">
        <v>6</v>
      </c>
      <c r="J1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3-OS-1, Treatment: Oseltamivir, sac day: 3, weight change: 3, viral titer: 6)</v>
      </c>
    </row>
    <row r="15" spans="2:10">
      <c r="B15" t="s">
        <v>61</v>
      </c>
      <c r="C15">
        <v>14</v>
      </c>
      <c r="D15" t="s">
        <v>3</v>
      </c>
      <c r="E15">
        <v>3</v>
      </c>
      <c r="F15">
        <v>2.2471910112359474E-2</v>
      </c>
      <c r="G15" s="58">
        <v>-2</v>
      </c>
      <c r="H15">
        <v>2820727.89</v>
      </c>
      <c r="I15" s="58">
        <v>6</v>
      </c>
      <c r="J1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3-OS-2, Treatment: Oseltamivir, sac day: 3, weight change: -2, viral titer: 6)</v>
      </c>
    </row>
    <row r="16" spans="2:10">
      <c r="B16" t="s">
        <v>62</v>
      </c>
      <c r="C16">
        <v>15</v>
      </c>
      <c r="D16" t="s">
        <v>3</v>
      </c>
      <c r="E16">
        <v>3</v>
      </c>
      <c r="F16">
        <v>5.8139534883721762E-3</v>
      </c>
      <c r="G16" s="58">
        <v>-1</v>
      </c>
      <c r="H16">
        <v>1394071.59</v>
      </c>
      <c r="I16" s="58">
        <v>6</v>
      </c>
      <c r="J1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3-OS-3, Treatment: Oseltamivir, sac day: 3, weight change: -1, viral titer: 6)</v>
      </c>
    </row>
    <row r="17" spans="2:10">
      <c r="B17" t="s">
        <v>63</v>
      </c>
      <c r="C17">
        <v>16</v>
      </c>
      <c r="D17" t="s">
        <v>4</v>
      </c>
      <c r="E17">
        <v>3</v>
      </c>
      <c r="F17">
        <v>-6.3694267515923345E-3</v>
      </c>
      <c r="G17" s="58">
        <v>1</v>
      </c>
      <c r="H17">
        <v>7914180.8399999999</v>
      </c>
      <c r="I17" s="58">
        <v>7</v>
      </c>
      <c r="J1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3-3996-1, Treatment: REGN3996, sac day: 3, weight change: 1, viral titer: 7)</v>
      </c>
    </row>
    <row r="18" spans="2:10">
      <c r="B18" t="s">
        <v>64</v>
      </c>
      <c r="C18">
        <v>17</v>
      </c>
      <c r="D18" t="s">
        <v>4</v>
      </c>
      <c r="E18">
        <v>3</v>
      </c>
      <c r="F18">
        <v>-4.102564102564106E-2</v>
      </c>
      <c r="G18" s="58">
        <v>4</v>
      </c>
      <c r="H18">
        <v>607690.1</v>
      </c>
      <c r="I18" s="58">
        <v>6</v>
      </c>
      <c r="J1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3-3996-2, Treatment: REGN3996, sac day: 3, weight change: 4, viral titer: 6)</v>
      </c>
    </row>
    <row r="19" spans="2:10">
      <c r="B19" t="s">
        <v>65</v>
      </c>
      <c r="C19">
        <v>18</v>
      </c>
      <c r="D19" t="s">
        <v>4</v>
      </c>
      <c r="E19">
        <v>3</v>
      </c>
      <c r="F19">
        <v>-6.2499999999999778E-3</v>
      </c>
      <c r="G19" s="58">
        <v>1</v>
      </c>
      <c r="H19">
        <v>1226769.44</v>
      </c>
      <c r="I19" s="58">
        <v>6</v>
      </c>
      <c r="J1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3-3996-3, Treatment: REGN3996, sac day: 3, weight change: 1, viral titer: 6)</v>
      </c>
    </row>
    <row r="20" spans="2:10">
      <c r="B20" t="s">
        <v>66</v>
      </c>
      <c r="C20">
        <v>19</v>
      </c>
      <c r="D20" t="s">
        <v>5</v>
      </c>
      <c r="E20">
        <v>3</v>
      </c>
      <c r="F20">
        <v>1.1560693641618457E-2</v>
      </c>
      <c r="G20" s="58">
        <v>-1</v>
      </c>
      <c r="H20">
        <v>651560.61</v>
      </c>
      <c r="I20" s="58">
        <v>6</v>
      </c>
      <c r="J2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3-3932-1, Treatment: REGN3932, sac day: 3, weight change: -1, viral titer: 6)</v>
      </c>
    </row>
    <row r="21" spans="2:10">
      <c r="B21" t="s">
        <v>67</v>
      </c>
      <c r="C21">
        <v>20</v>
      </c>
      <c r="D21" t="s">
        <v>5</v>
      </c>
      <c r="E21">
        <v>3</v>
      </c>
      <c r="F21">
        <v>-5.6818181818182626E-3</v>
      </c>
      <c r="G21" s="58">
        <v>1</v>
      </c>
      <c r="H21">
        <v>809791.24</v>
      </c>
      <c r="I21" s="58">
        <v>6</v>
      </c>
      <c r="J2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3-3932-2, Treatment: REGN3932, sac day: 3, weight change: 1, viral titer: 6)</v>
      </c>
    </row>
    <row r="22" spans="2:10">
      <c r="B22" t="s">
        <v>68</v>
      </c>
      <c r="C22">
        <v>21</v>
      </c>
      <c r="D22" t="s">
        <v>5</v>
      </c>
      <c r="E22">
        <v>3</v>
      </c>
      <c r="F22">
        <v>-5.9523809523810371E-3</v>
      </c>
      <c r="G22" s="58">
        <v>1</v>
      </c>
      <c r="H22">
        <v>2481047.6800000002</v>
      </c>
      <c r="I22" s="58">
        <v>6</v>
      </c>
      <c r="J2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3-3932-3, Treatment: REGN3932, sac day: 3, weight change: 1, viral titer: 6)</v>
      </c>
    </row>
    <row r="23" spans="2:10">
      <c r="B23" t="s">
        <v>69</v>
      </c>
      <c r="C23">
        <v>22</v>
      </c>
      <c r="D23" t="s">
        <v>6</v>
      </c>
      <c r="E23">
        <v>3</v>
      </c>
      <c r="F23">
        <v>-8.8397790055248671E-2</v>
      </c>
      <c r="G23" s="58">
        <v>9</v>
      </c>
      <c r="H23">
        <v>2922192.74</v>
      </c>
      <c r="I23" s="58">
        <v>6</v>
      </c>
      <c r="J2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3-7550-1, Treatment: REGN7550, sac day: 3, weight change: 9, viral titer: 6)</v>
      </c>
    </row>
    <row r="24" spans="2:10">
      <c r="B24" t="s">
        <v>70</v>
      </c>
      <c r="C24">
        <v>23</v>
      </c>
      <c r="D24" t="s">
        <v>6</v>
      </c>
      <c r="E24">
        <v>3</v>
      </c>
      <c r="F24">
        <v>-0.12209302325581393</v>
      </c>
      <c r="G24" s="58">
        <v>12</v>
      </c>
      <c r="H24">
        <v>1140470.77</v>
      </c>
      <c r="I24" s="58">
        <v>6</v>
      </c>
      <c r="J2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3-7550-2, Treatment: REGN7550, sac day: 3, weight change: 12, viral titer: 6)</v>
      </c>
    </row>
    <row r="25" spans="2:10">
      <c r="B25" t="s">
        <v>71</v>
      </c>
      <c r="C25">
        <v>24</v>
      </c>
      <c r="D25" t="s">
        <v>6</v>
      </c>
      <c r="E25">
        <v>3</v>
      </c>
      <c r="F25">
        <v>-1.7142857142857182E-2</v>
      </c>
      <c r="G25" s="58">
        <v>2</v>
      </c>
      <c r="H25">
        <v>781667.01</v>
      </c>
      <c r="I25" s="58">
        <v>6</v>
      </c>
      <c r="J2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3-7550-3, Treatment: REGN7550, sac day: 3, weight change: 2, viral titer: 6)</v>
      </c>
    </row>
    <row r="26" spans="2:10">
      <c r="B26" t="s">
        <v>72</v>
      </c>
      <c r="C26">
        <v>25</v>
      </c>
      <c r="D26" t="s">
        <v>7</v>
      </c>
      <c r="E26">
        <v>3</v>
      </c>
      <c r="F26">
        <v>2.1857923497267683E-2</v>
      </c>
      <c r="G26" s="58">
        <v>-2</v>
      </c>
      <c r="H26">
        <v>2675048.84</v>
      </c>
      <c r="I26" s="58">
        <v>6</v>
      </c>
      <c r="J2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3-7551-1, Treatment: REGN7551, sac day: 3, weight change: -2, viral titer: 6)</v>
      </c>
    </row>
    <row r="27" spans="2:10">
      <c r="B27" t="s">
        <v>73</v>
      </c>
      <c r="C27">
        <v>26</v>
      </c>
      <c r="D27" t="s">
        <v>7</v>
      </c>
      <c r="E27">
        <v>3</v>
      </c>
      <c r="F27">
        <v>1.7142857142857182E-2</v>
      </c>
      <c r="G27" s="58">
        <v>-2</v>
      </c>
      <c r="H27">
        <v>96954.46</v>
      </c>
      <c r="I27" s="58">
        <v>5</v>
      </c>
      <c r="J2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3-7551-2, Treatment: REGN7551, sac day: 3, weight change: -2, viral titer: 5)</v>
      </c>
    </row>
    <row r="28" spans="2:10">
      <c r="B28" t="s">
        <v>74</v>
      </c>
      <c r="C28">
        <v>27</v>
      </c>
      <c r="D28" t="s">
        <v>7</v>
      </c>
      <c r="E28">
        <v>3</v>
      </c>
      <c r="F28">
        <v>5.0279329608938668E-2</v>
      </c>
      <c r="G28" s="58">
        <v>-5</v>
      </c>
      <c r="H28">
        <v>3207461.05</v>
      </c>
      <c r="I28" s="58">
        <v>7</v>
      </c>
      <c r="J2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3-7551-3, Treatment: REGN7551, sac day: 3, weight change: -5, viral titer: 7)</v>
      </c>
    </row>
    <row r="29" spans="2:10">
      <c r="B29" t="s">
        <v>75</v>
      </c>
      <c r="C29">
        <v>28</v>
      </c>
      <c r="D29" t="s">
        <v>8</v>
      </c>
      <c r="E29">
        <v>3</v>
      </c>
      <c r="F29">
        <v>-2.5477707006369338E-2</v>
      </c>
      <c r="G29" s="58">
        <v>3</v>
      </c>
      <c r="H29">
        <v>2911432.49</v>
      </c>
      <c r="I29" s="58">
        <v>6</v>
      </c>
      <c r="J2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3-1932-1, Treatment: REGN1932, sac day: 3, weight change: 3, viral titer: 6)</v>
      </c>
    </row>
    <row r="30" spans="2:10">
      <c r="B30" t="s">
        <v>76</v>
      </c>
      <c r="C30">
        <v>29</v>
      </c>
      <c r="D30" t="s">
        <v>8</v>
      </c>
      <c r="E30">
        <v>3</v>
      </c>
      <c r="F30">
        <v>2.8248587570621472E-2</v>
      </c>
      <c r="G30" s="58">
        <v>-3</v>
      </c>
      <c r="H30">
        <v>4099889.45</v>
      </c>
      <c r="I30" s="58">
        <v>7</v>
      </c>
      <c r="J3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3-1932-2, Treatment: REGN1932, sac day: 3, weight change: -3, viral titer: 7)</v>
      </c>
    </row>
    <row r="31" spans="2:10">
      <c r="B31" t="s">
        <v>77</v>
      </c>
      <c r="C31">
        <v>30</v>
      </c>
      <c r="D31" t="s">
        <v>8</v>
      </c>
      <c r="E31">
        <v>3</v>
      </c>
      <c r="F31">
        <v>3.5928143712574939E-2</v>
      </c>
      <c r="G31" s="58">
        <v>-4</v>
      </c>
      <c r="H31">
        <v>4968344.78</v>
      </c>
      <c r="I31" s="58">
        <v>7</v>
      </c>
      <c r="J3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3-1932-3, Treatment: REGN1932, sac day: 3, weight change: -4, viral titer: 7)</v>
      </c>
    </row>
    <row r="32" spans="2:10">
      <c r="B32" t="s">
        <v>78</v>
      </c>
      <c r="C32">
        <v>31</v>
      </c>
      <c r="D32" t="s">
        <v>2</v>
      </c>
      <c r="E32">
        <v>4</v>
      </c>
      <c r="F32">
        <v>-6.0773480662983499E-2</v>
      </c>
      <c r="G32" s="58">
        <v>6</v>
      </c>
      <c r="H32">
        <v>499328.86</v>
      </c>
      <c r="I32" s="58">
        <v>6</v>
      </c>
      <c r="J3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4-BX-1, Treatment: Baloxavir, sac day: 4, weight change: 6, viral titer: 6)</v>
      </c>
    </row>
    <row r="33" spans="2:10">
      <c r="B33" t="s">
        <v>79</v>
      </c>
      <c r="C33">
        <v>32</v>
      </c>
      <c r="D33" t="s">
        <v>2</v>
      </c>
      <c r="E33">
        <v>4</v>
      </c>
      <c r="F33">
        <v>-2.9411764705882349E-2</v>
      </c>
      <c r="G33" s="58">
        <v>3</v>
      </c>
      <c r="H33">
        <v>2050684.63</v>
      </c>
      <c r="I33" s="58">
        <v>6</v>
      </c>
      <c r="J3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4-BX-2, Treatment: Baloxavir, sac day: 4, weight change: 3, viral titer: 6)</v>
      </c>
    </row>
    <row r="34" spans="2:10">
      <c r="B34" t="s">
        <v>80</v>
      </c>
      <c r="C34">
        <v>33</v>
      </c>
      <c r="D34" t="s">
        <v>2</v>
      </c>
      <c r="E34">
        <v>4</v>
      </c>
      <c r="F34">
        <v>-8.6206896551724033E-2</v>
      </c>
      <c r="G34" s="58">
        <v>9</v>
      </c>
      <c r="H34">
        <v>506520.3</v>
      </c>
      <c r="I34" s="58">
        <v>6</v>
      </c>
      <c r="J3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4-BX-3, Treatment: Baloxavir, sac day: 4, weight change: 9, viral titer: 6)</v>
      </c>
    </row>
    <row r="35" spans="2:10">
      <c r="B35" t="s">
        <v>81</v>
      </c>
      <c r="C35">
        <v>34</v>
      </c>
      <c r="D35" t="s">
        <v>3</v>
      </c>
      <c r="E35">
        <v>4</v>
      </c>
      <c r="F35">
        <v>-2.3952095808383148E-2</v>
      </c>
      <c r="G35" s="58">
        <v>2</v>
      </c>
      <c r="H35">
        <v>1303859.04</v>
      </c>
      <c r="I35" s="58">
        <v>6</v>
      </c>
      <c r="J3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4-OS-1, Treatment: Oseltamivir, sac day: 4, weight change: 2, viral titer: 6)</v>
      </c>
    </row>
    <row r="36" spans="2:10">
      <c r="B36" t="s">
        <v>82</v>
      </c>
      <c r="C36">
        <v>35</v>
      </c>
      <c r="D36" t="s">
        <v>3</v>
      </c>
      <c r="E36">
        <v>4</v>
      </c>
      <c r="F36">
        <v>-6.7415730337078608E-2</v>
      </c>
      <c r="G36" s="58">
        <v>7</v>
      </c>
      <c r="H36">
        <v>2544943.75</v>
      </c>
      <c r="I36" s="58">
        <v>6</v>
      </c>
      <c r="J3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4-OS-2, Treatment: Oseltamivir, sac day: 4, weight change: 7, viral titer: 6)</v>
      </c>
    </row>
    <row r="37" spans="2:10">
      <c r="B37" t="s">
        <v>83</v>
      </c>
      <c r="C37">
        <v>36</v>
      </c>
      <c r="D37" t="s">
        <v>3</v>
      </c>
      <c r="E37">
        <v>4</v>
      </c>
      <c r="F37">
        <v>-0.10928961748633879</v>
      </c>
      <c r="G37" s="58">
        <v>11</v>
      </c>
      <c r="H37">
        <v>1869949.35</v>
      </c>
      <c r="I37" s="58">
        <v>6</v>
      </c>
      <c r="J3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4-OS-3, Treatment: Oseltamivir, sac day: 4, weight change: 11, viral titer: 6)</v>
      </c>
    </row>
    <row r="38" spans="2:10">
      <c r="B38" t="s">
        <v>84</v>
      </c>
      <c r="C38">
        <v>37</v>
      </c>
      <c r="D38" t="s">
        <v>4</v>
      </c>
      <c r="E38">
        <v>4</v>
      </c>
      <c r="F38">
        <v>-8.0645161290322578E-2</v>
      </c>
      <c r="G38" s="58">
        <v>8</v>
      </c>
      <c r="H38">
        <v>48580.25</v>
      </c>
      <c r="I38" s="58">
        <v>5</v>
      </c>
      <c r="J3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4-3996-1, Treatment: REGN3996, sac day: 4, weight change: 8, viral titer: 5)</v>
      </c>
    </row>
    <row r="39" spans="2:10">
      <c r="B39" t="s">
        <v>85</v>
      </c>
      <c r="C39">
        <v>38</v>
      </c>
      <c r="D39" t="s">
        <v>4</v>
      </c>
      <c r="E39">
        <v>4</v>
      </c>
      <c r="F39">
        <v>-6.15384615384615E-2</v>
      </c>
      <c r="G39" s="58">
        <v>6</v>
      </c>
      <c r="H39">
        <v>929650.33</v>
      </c>
      <c r="I39" s="58">
        <v>6</v>
      </c>
      <c r="J3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4-3996-2, Treatment: REGN3996, sac day: 4, weight change: 6, viral titer: 6)</v>
      </c>
    </row>
    <row r="40" spans="2:10">
      <c r="B40" t="s">
        <v>86</v>
      </c>
      <c r="C40">
        <v>39</v>
      </c>
      <c r="D40" t="s">
        <v>4</v>
      </c>
      <c r="E40">
        <v>4</v>
      </c>
      <c r="F40">
        <v>-9.5808383233532912E-2</v>
      </c>
      <c r="G40" s="58">
        <v>10</v>
      </c>
      <c r="H40">
        <v>377961.1</v>
      </c>
      <c r="I40" s="58">
        <v>6</v>
      </c>
      <c r="J4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4-3996-3, Treatment: REGN3996, sac day: 4, weight change: 10, viral titer: 6)</v>
      </c>
    </row>
    <row r="41" spans="2:10">
      <c r="B41" t="s">
        <v>87</v>
      </c>
      <c r="C41">
        <v>40</v>
      </c>
      <c r="D41" t="s">
        <v>5</v>
      </c>
      <c r="E41">
        <v>4</v>
      </c>
      <c r="F41">
        <v>-8.8397790055248671E-2</v>
      </c>
      <c r="G41" s="58">
        <v>9</v>
      </c>
      <c r="H41">
        <v>2149757.35</v>
      </c>
      <c r="I41" s="58">
        <v>6</v>
      </c>
      <c r="J4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4-3932-1, Treatment: REGN3932, sac day: 4, weight change: 9, viral titer: 6)</v>
      </c>
    </row>
    <row r="42" spans="2:10">
      <c r="B42" t="s">
        <v>88</v>
      </c>
      <c r="C42">
        <v>41</v>
      </c>
      <c r="D42" t="s">
        <v>5</v>
      </c>
      <c r="E42">
        <v>4</v>
      </c>
      <c r="F42">
        <v>-0.12209302325581393</v>
      </c>
      <c r="G42" s="58">
        <v>12</v>
      </c>
      <c r="H42">
        <v>1120183.1299999999</v>
      </c>
      <c r="I42" s="58">
        <v>6</v>
      </c>
      <c r="J4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4-3932-2, Treatment: REGN3932, sac day: 4, weight change: 12, viral titer: 6)</v>
      </c>
    </row>
    <row r="43" spans="2:10">
      <c r="B43" t="s">
        <v>89</v>
      </c>
      <c r="C43">
        <v>42</v>
      </c>
      <c r="D43" t="s">
        <v>5</v>
      </c>
      <c r="E43">
        <v>4</v>
      </c>
      <c r="F43">
        <v>-1.7142857142857182E-2</v>
      </c>
      <c r="G43" s="58">
        <v>2</v>
      </c>
      <c r="H43">
        <v>534865.49</v>
      </c>
      <c r="I43" s="58">
        <v>6</v>
      </c>
      <c r="J4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4-3932-3, Treatment: REGN3932, sac day: 4, weight change: 2, viral titer: 6)</v>
      </c>
    </row>
    <row r="44" spans="2:10">
      <c r="B44" t="s">
        <v>90</v>
      </c>
      <c r="C44">
        <v>43</v>
      </c>
      <c r="D44" t="s">
        <v>6</v>
      </c>
      <c r="E44">
        <v>4</v>
      </c>
      <c r="F44">
        <v>-7.2625698324022187E-2</v>
      </c>
      <c r="G44" s="58">
        <v>7</v>
      </c>
      <c r="H44">
        <v>398641.15</v>
      </c>
      <c r="I44" s="58">
        <v>6</v>
      </c>
      <c r="J4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4-7550-1, Treatment: REGN7550, sac day: 4, weight change: 7, viral titer: 6)</v>
      </c>
    </row>
    <row r="45" spans="2:10">
      <c r="B45" t="s">
        <v>91</v>
      </c>
      <c r="C45">
        <v>44</v>
      </c>
      <c r="D45" t="s">
        <v>6</v>
      </c>
      <c r="E45">
        <v>4</v>
      </c>
      <c r="F45">
        <v>-0.12359550561797757</v>
      </c>
      <c r="G45" s="58">
        <v>12</v>
      </c>
      <c r="H45">
        <v>715253.74</v>
      </c>
      <c r="I45" s="58">
        <v>6</v>
      </c>
      <c r="J4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4-7550-2, Treatment: REGN7550, sac day: 4, weight change: 12, viral titer: 6)</v>
      </c>
    </row>
    <row r="46" spans="2:10">
      <c r="B46" t="s">
        <v>92</v>
      </c>
      <c r="C46">
        <v>45</v>
      </c>
      <c r="D46" t="s">
        <v>6</v>
      </c>
      <c r="E46">
        <v>4</v>
      </c>
      <c r="F46">
        <v>-3.0303030303030304E-2</v>
      </c>
      <c r="G46" s="58">
        <v>3</v>
      </c>
      <c r="H46">
        <v>1751208.43</v>
      </c>
      <c r="I46" s="58">
        <v>6</v>
      </c>
      <c r="J4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4-7550-3, Treatment: REGN7550, sac day: 4, weight change: 3, viral titer: 6)</v>
      </c>
    </row>
    <row r="47" spans="2:10">
      <c r="B47" t="s">
        <v>93</v>
      </c>
      <c r="C47">
        <v>46</v>
      </c>
      <c r="D47" t="s">
        <v>7</v>
      </c>
      <c r="E47">
        <v>4</v>
      </c>
      <c r="F47">
        <v>3.5294117647058906E-2</v>
      </c>
      <c r="G47" s="58">
        <v>-4</v>
      </c>
      <c r="H47">
        <v>597730.28</v>
      </c>
      <c r="I47" s="58">
        <v>6</v>
      </c>
      <c r="J4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4-7551-1, Treatment: REGN7551, sac day: 4, weight change: -4, viral titer: 6)</v>
      </c>
    </row>
    <row r="48" spans="2:10">
      <c r="B48" t="s">
        <v>94</v>
      </c>
      <c r="C48">
        <v>47</v>
      </c>
      <c r="D48" t="s">
        <v>7</v>
      </c>
      <c r="E48">
        <v>4</v>
      </c>
      <c r="F48">
        <v>-6.9148936170212796E-2</v>
      </c>
      <c r="G48" s="58">
        <v>7</v>
      </c>
      <c r="H48">
        <v>835548.99</v>
      </c>
      <c r="I48" s="58">
        <v>6</v>
      </c>
      <c r="J4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4-7551-2, Treatment: REGN7551, sac day: 4, weight change: 7, viral titer: 6)</v>
      </c>
    </row>
    <row r="49" spans="2:10">
      <c r="B49" t="s">
        <v>95</v>
      </c>
      <c r="C49">
        <v>48</v>
      </c>
      <c r="D49" t="s">
        <v>7</v>
      </c>
      <c r="E49">
        <v>4</v>
      </c>
      <c r="F49">
        <v>-1.6042780748663141E-2</v>
      </c>
      <c r="G49" s="58">
        <v>2</v>
      </c>
      <c r="H49">
        <v>1945852.09</v>
      </c>
      <c r="I49" s="58">
        <v>6</v>
      </c>
      <c r="J4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4-7551-3, Treatment: REGN7551, sac day: 4, weight change: 2, viral titer: 6)</v>
      </c>
    </row>
    <row r="50" spans="2:10">
      <c r="B50" t="s">
        <v>96</v>
      </c>
      <c r="C50">
        <v>49</v>
      </c>
      <c r="D50" t="s">
        <v>8</v>
      </c>
      <c r="E50">
        <v>4</v>
      </c>
      <c r="F50">
        <v>-7.9545454545454655E-2</v>
      </c>
      <c r="G50" s="58">
        <v>8</v>
      </c>
      <c r="H50">
        <v>391079.96</v>
      </c>
      <c r="I50" s="58">
        <v>6</v>
      </c>
      <c r="J5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4-1932-1, Treatment: REGN1932, sac day: 4, weight change: 8, viral titer: 6)</v>
      </c>
    </row>
    <row r="51" spans="2:10">
      <c r="B51" t="s">
        <v>97</v>
      </c>
      <c r="C51">
        <v>50</v>
      </c>
      <c r="D51" t="s">
        <v>8</v>
      </c>
      <c r="E51">
        <v>4</v>
      </c>
      <c r="F51">
        <v>-7.7380952380952425E-2</v>
      </c>
      <c r="G51" s="58">
        <v>8</v>
      </c>
      <c r="H51">
        <v>459596.36</v>
      </c>
      <c r="I51" s="58">
        <v>6</v>
      </c>
      <c r="J5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4-1932-2, Treatment: REGN1932, sac day: 4, weight change: 8, viral titer: 6)</v>
      </c>
    </row>
    <row r="52" spans="2:10">
      <c r="B52" t="s">
        <v>98</v>
      </c>
      <c r="C52">
        <v>51</v>
      </c>
      <c r="D52" t="s">
        <v>8</v>
      </c>
      <c r="E52">
        <v>4</v>
      </c>
      <c r="F52">
        <v>-9.5541401273885357E-2</v>
      </c>
      <c r="G52" s="58">
        <v>10</v>
      </c>
      <c r="H52">
        <v>2095821.69</v>
      </c>
      <c r="I52" s="58">
        <v>6</v>
      </c>
      <c r="J5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4-1932-3, Treatment: REGN1932, sac day: 4, weight change: 10, viral titer: 6)</v>
      </c>
    </row>
    <row r="53" spans="2:10">
      <c r="B53" t="s">
        <v>99</v>
      </c>
      <c r="C53">
        <v>52</v>
      </c>
      <c r="D53" t="s">
        <v>2</v>
      </c>
      <c r="E53">
        <v>6</v>
      </c>
      <c r="F53">
        <v>-0.14835164835164832</v>
      </c>
      <c r="G53" s="58">
        <v>15</v>
      </c>
      <c r="H53">
        <v>11282150.359999999</v>
      </c>
      <c r="I53" s="58">
        <v>7</v>
      </c>
      <c r="J5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6-BX-1, Treatment: Baloxavir, sac day: 6, weight change: 15, viral titer: 7)</v>
      </c>
    </row>
    <row r="54" spans="2:10">
      <c r="B54" t="s">
        <v>100</v>
      </c>
      <c r="C54">
        <v>53</v>
      </c>
      <c r="D54" t="s">
        <v>2</v>
      </c>
      <c r="E54">
        <v>6</v>
      </c>
      <c r="F54">
        <v>-0.17919075144508678</v>
      </c>
      <c r="G54" s="58">
        <v>18</v>
      </c>
      <c r="H54">
        <v>5518389.2300000004</v>
      </c>
      <c r="I54" s="58">
        <v>7</v>
      </c>
      <c r="J5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6-BX-2, Treatment: Baloxavir, sac day: 6, weight change: 18, viral titer: 7)</v>
      </c>
    </row>
    <row r="55" spans="2:10">
      <c r="B55" t="s">
        <v>101</v>
      </c>
      <c r="C55">
        <v>54</v>
      </c>
      <c r="D55" t="s">
        <v>2</v>
      </c>
      <c r="E55">
        <v>6</v>
      </c>
      <c r="F55">
        <v>-5.6818181818181816E-2</v>
      </c>
      <c r="G55" s="58">
        <v>6</v>
      </c>
      <c r="H55">
        <v>1801743.87</v>
      </c>
      <c r="I55" s="58">
        <v>6</v>
      </c>
      <c r="J5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6-BX-3, Treatment: Baloxavir, sac day: 6, weight change: 6, viral titer: 6)</v>
      </c>
    </row>
    <row r="56" spans="2:10">
      <c r="B56" t="s">
        <v>102</v>
      </c>
      <c r="C56">
        <v>55</v>
      </c>
      <c r="D56" t="s">
        <v>3</v>
      </c>
      <c r="E56">
        <v>6</v>
      </c>
      <c r="F56">
        <v>-6.8965517241379282E-2</v>
      </c>
      <c r="G56" s="58">
        <v>7</v>
      </c>
      <c r="H56">
        <v>4015906.64</v>
      </c>
      <c r="I56" s="58">
        <v>7</v>
      </c>
      <c r="J5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6-OS-1, Treatment: Oseltamivir, sac day: 6, weight change: 7, viral titer: 7)</v>
      </c>
    </row>
    <row r="57" spans="2:10">
      <c r="B57" t="s">
        <v>103</v>
      </c>
      <c r="C57">
        <v>56</v>
      </c>
      <c r="D57" t="s">
        <v>3</v>
      </c>
      <c r="E57">
        <v>6</v>
      </c>
      <c r="F57">
        <v>-0.10909090909090914</v>
      </c>
      <c r="G57" s="58">
        <v>11</v>
      </c>
      <c r="H57">
        <v>8953176.8599999994</v>
      </c>
      <c r="I57" s="58">
        <v>7</v>
      </c>
      <c r="J5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6-OS-2, Treatment: Oseltamivir, sac day: 6, weight change: 11, viral titer: 7)</v>
      </c>
    </row>
    <row r="58" spans="2:10">
      <c r="B58" t="s">
        <v>104</v>
      </c>
      <c r="C58">
        <v>57</v>
      </c>
      <c r="D58" t="s">
        <v>3</v>
      </c>
      <c r="E58">
        <v>6</v>
      </c>
      <c r="F58">
        <v>-1.0695187165775364E-2</v>
      </c>
      <c r="G58" s="58">
        <v>1</v>
      </c>
      <c r="H58">
        <v>236777.34</v>
      </c>
      <c r="I58" s="58">
        <v>5</v>
      </c>
      <c r="J5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6-OS-3, Treatment: Oseltamivir, sac day: 6, weight change: 1, viral titer: 5)</v>
      </c>
    </row>
    <row r="59" spans="2:10">
      <c r="B59" t="s">
        <v>105</v>
      </c>
      <c r="C59">
        <v>58</v>
      </c>
      <c r="D59" t="s">
        <v>4</v>
      </c>
      <c r="E59">
        <v>6</v>
      </c>
      <c r="F59">
        <v>-2.1390374331550728E-2</v>
      </c>
      <c r="G59" s="58">
        <v>2</v>
      </c>
      <c r="H59">
        <v>218836.41</v>
      </c>
      <c r="I59" s="58">
        <v>5</v>
      </c>
      <c r="J5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6-3996-1, Treatment: REGN3996, sac day: 6, weight change: 2, viral titer: 5)</v>
      </c>
    </row>
    <row r="60" spans="2:10">
      <c r="B60" t="s">
        <v>106</v>
      </c>
      <c r="C60">
        <v>59</v>
      </c>
      <c r="D60" t="s">
        <v>4</v>
      </c>
      <c r="E60">
        <v>6</v>
      </c>
      <c r="F60">
        <v>-5.0561797752809105E-2</v>
      </c>
      <c r="G60" s="58">
        <v>5</v>
      </c>
      <c r="H60">
        <v>85951.84</v>
      </c>
      <c r="I60" s="58">
        <v>5</v>
      </c>
      <c r="J6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6-3996-2, Treatment: REGN3996, sac day: 6, weight change: 5, viral titer: 5)</v>
      </c>
    </row>
    <row r="61" spans="2:10">
      <c r="B61" t="s">
        <v>107</v>
      </c>
      <c r="C61">
        <v>60</v>
      </c>
      <c r="D61" t="s">
        <v>4</v>
      </c>
      <c r="E61">
        <v>6</v>
      </c>
      <c r="F61">
        <v>-1.0928961748633842E-2</v>
      </c>
      <c r="G61" s="58">
        <v>1</v>
      </c>
      <c r="H61">
        <v>10920.03</v>
      </c>
      <c r="I61" s="58">
        <v>4</v>
      </c>
      <c r="J6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6-3996-3, Treatment: REGN3996, sac day: 6, weight change: 1, viral titer: 4)</v>
      </c>
    </row>
    <row r="62" spans="2:10">
      <c r="B62" t="s">
        <v>108</v>
      </c>
      <c r="C62">
        <v>61</v>
      </c>
      <c r="D62" t="s">
        <v>5</v>
      </c>
      <c r="E62">
        <v>6</v>
      </c>
      <c r="F62">
        <v>-0.10674157303370788</v>
      </c>
      <c r="G62" s="58">
        <v>11</v>
      </c>
      <c r="H62">
        <v>1244800.28</v>
      </c>
      <c r="I62" s="58">
        <v>6</v>
      </c>
      <c r="J6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6-3932-1, Treatment: REGN3932, sac day: 6, weight change: 11, viral titer: 6)</v>
      </c>
    </row>
    <row r="63" spans="2:10">
      <c r="B63" t="s">
        <v>109</v>
      </c>
      <c r="C63">
        <v>62</v>
      </c>
      <c r="D63" t="s">
        <v>5</v>
      </c>
      <c r="E63">
        <v>6</v>
      </c>
      <c r="F63">
        <v>-0.11627906976744186</v>
      </c>
      <c r="G63" s="58">
        <v>12</v>
      </c>
      <c r="H63">
        <v>2181659.7999999998</v>
      </c>
      <c r="I63" s="58">
        <v>6</v>
      </c>
      <c r="J6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6-3932-2, Treatment: REGN3932, sac day: 6, weight change: 12, viral titer: 6)</v>
      </c>
    </row>
    <row r="64" spans="2:10">
      <c r="B64" t="s">
        <v>110</v>
      </c>
      <c r="C64">
        <v>63</v>
      </c>
      <c r="D64" t="s">
        <v>5</v>
      </c>
      <c r="E64">
        <v>6</v>
      </c>
      <c r="F64">
        <v>-7.865168539325855E-2</v>
      </c>
      <c r="G64" s="58">
        <v>8</v>
      </c>
      <c r="H64">
        <v>1505099.9</v>
      </c>
      <c r="I64" s="58">
        <v>6</v>
      </c>
      <c r="J6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6-3932-3, Treatment: REGN3932, sac day: 6, weight change: 8, viral titer: 6)</v>
      </c>
    </row>
    <row r="65" spans="2:10">
      <c r="B65" t="s">
        <v>111</v>
      </c>
      <c r="C65">
        <v>64</v>
      </c>
      <c r="D65" t="s">
        <v>6</v>
      </c>
      <c r="E65">
        <v>6</v>
      </c>
      <c r="F65">
        <v>-0.11891891891891887</v>
      </c>
      <c r="G65" s="58">
        <v>12</v>
      </c>
      <c r="H65">
        <v>7029551.7000000002</v>
      </c>
      <c r="I65" s="58">
        <v>7</v>
      </c>
      <c r="J6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6-7550-1, Treatment: REGN7550, sac day: 6, weight change: 12, viral titer: 7)</v>
      </c>
    </row>
    <row r="66" spans="2:10">
      <c r="B66" t="s">
        <v>112</v>
      </c>
      <c r="C66">
        <v>65</v>
      </c>
      <c r="D66" t="s">
        <v>6</v>
      </c>
      <c r="E66">
        <v>6</v>
      </c>
      <c r="F66">
        <v>-0.14062499999999997</v>
      </c>
      <c r="G66" s="58">
        <v>14</v>
      </c>
      <c r="H66">
        <v>5416373.2300000004</v>
      </c>
      <c r="I66" s="58">
        <v>7</v>
      </c>
      <c r="J6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6-7550-2, Treatment: REGN7550, sac day: 6, weight change: 14, viral titer: 7)</v>
      </c>
    </row>
    <row r="67" spans="2:10">
      <c r="B67" t="s">
        <v>113</v>
      </c>
      <c r="C67">
        <v>66</v>
      </c>
      <c r="D67" t="s">
        <v>6</v>
      </c>
      <c r="E67">
        <v>6</v>
      </c>
      <c r="F67">
        <v>-0.12727272727272726</v>
      </c>
      <c r="G67" s="58">
        <v>13</v>
      </c>
      <c r="H67">
        <v>4588999.08</v>
      </c>
      <c r="I67" s="58">
        <v>7</v>
      </c>
      <c r="J6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6-7550-3, Treatment: REGN7550, sac day: 6, weight change: 13, viral titer: 7)</v>
      </c>
    </row>
    <row r="68" spans="2:10">
      <c r="B68" t="s">
        <v>114</v>
      </c>
      <c r="C68">
        <v>67</v>
      </c>
      <c r="D68" t="s">
        <v>7</v>
      </c>
      <c r="E68">
        <v>6</v>
      </c>
      <c r="F68">
        <v>-1.0309278350515427E-2</v>
      </c>
      <c r="G68" s="58">
        <v>1</v>
      </c>
      <c r="H68">
        <v>570677.17000000004</v>
      </c>
      <c r="I68" s="58">
        <v>6</v>
      </c>
      <c r="J6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6-7551-1, Treatment: REGN7551, sac day: 6, weight change: 1, viral titer: 6)</v>
      </c>
    </row>
    <row r="69" spans="2:10">
      <c r="B69" t="s">
        <v>115</v>
      </c>
      <c r="C69">
        <v>68</v>
      </c>
      <c r="D69" t="s">
        <v>7</v>
      </c>
      <c r="E69">
        <v>6</v>
      </c>
      <c r="F69">
        <v>-0.10497237569060784</v>
      </c>
      <c r="G69" s="58">
        <v>10</v>
      </c>
      <c r="H69">
        <v>2874377.52</v>
      </c>
      <c r="I69" s="58">
        <v>6</v>
      </c>
      <c r="J6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6-7551-2, Treatment: REGN7551, sac day: 6, weight change: 10, viral titer: 6)</v>
      </c>
    </row>
    <row r="70" spans="2:10">
      <c r="B70" t="s">
        <v>116</v>
      </c>
      <c r="C70">
        <v>69</v>
      </c>
      <c r="D70" t="s">
        <v>7</v>
      </c>
      <c r="E70">
        <v>6</v>
      </c>
      <c r="F70">
        <v>-7.8212290502793227E-2</v>
      </c>
      <c r="G70" s="58">
        <v>8</v>
      </c>
      <c r="H70">
        <v>5343192.46</v>
      </c>
      <c r="I70" s="58">
        <v>7</v>
      </c>
      <c r="J7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6-7551-3, Treatment: REGN7551, sac day: 6, weight change: 8, viral titer: 7)</v>
      </c>
    </row>
    <row r="71" spans="2:10">
      <c r="B71" t="s">
        <v>117</v>
      </c>
      <c r="C71">
        <v>70</v>
      </c>
      <c r="D71" t="s">
        <v>8</v>
      </c>
      <c r="E71">
        <v>6</v>
      </c>
      <c r="F71">
        <v>-0.12499999999999993</v>
      </c>
      <c r="G71" s="58">
        <v>13</v>
      </c>
      <c r="H71">
        <v>10954206.5</v>
      </c>
      <c r="I71" s="58">
        <v>7</v>
      </c>
      <c r="J7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6-1932-1, Treatment: REGN1932, sac day: 6, weight change: 13, viral titer: 7)</v>
      </c>
    </row>
    <row r="72" spans="2:10">
      <c r="B72" t="s">
        <v>118</v>
      </c>
      <c r="C72">
        <v>71</v>
      </c>
      <c r="D72" t="s">
        <v>8</v>
      </c>
      <c r="E72">
        <v>6</v>
      </c>
      <c r="F72">
        <v>-0.18823529411764703</v>
      </c>
      <c r="G72" s="58">
        <v>19</v>
      </c>
      <c r="H72">
        <v>10057748.310000001</v>
      </c>
      <c r="I72" s="58">
        <v>7</v>
      </c>
      <c r="J7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6-1932-2, Treatment: REGN1932, sac day: 6, weight change: 19, viral titer: 7)</v>
      </c>
    </row>
    <row r="73" spans="2:10">
      <c r="B73" t="s">
        <v>119</v>
      </c>
      <c r="C73">
        <v>72</v>
      </c>
      <c r="D73" t="s">
        <v>8</v>
      </c>
      <c r="E73">
        <v>6</v>
      </c>
      <c r="F73">
        <v>-0.17142857142857143</v>
      </c>
      <c r="G73" s="58">
        <v>17</v>
      </c>
      <c r="H73">
        <v>11181012.800000001</v>
      </c>
      <c r="I73" s="58">
        <v>7</v>
      </c>
      <c r="J7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6-1932-3, Treatment: REGN1932, sac day: 6, weight change: 17, viral titer: 7)</v>
      </c>
    </row>
    <row r="74" spans="2:10">
      <c r="B74" t="s">
        <v>120</v>
      </c>
      <c r="C74">
        <v>73</v>
      </c>
      <c r="D74" t="s">
        <v>2</v>
      </c>
      <c r="E74">
        <v>7</v>
      </c>
      <c r="F74">
        <v>-0.24691358024691362</v>
      </c>
      <c r="G74" s="58">
        <v>25</v>
      </c>
      <c r="H74">
        <v>420553.95</v>
      </c>
      <c r="I74" s="58">
        <v>6</v>
      </c>
      <c r="J7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7-BX-1, Treatment: Baloxavir, sac day: 7, weight change: 25, viral titer: 6)</v>
      </c>
    </row>
    <row r="75" spans="2:10">
      <c r="B75" t="s">
        <v>121</v>
      </c>
      <c r="C75">
        <v>74</v>
      </c>
      <c r="D75" t="s">
        <v>2</v>
      </c>
      <c r="E75">
        <v>7</v>
      </c>
      <c r="F75">
        <v>-0.27567567567567564</v>
      </c>
      <c r="G75" s="58">
        <v>28</v>
      </c>
      <c r="H75">
        <v>846553.17</v>
      </c>
      <c r="I75" s="58">
        <v>6</v>
      </c>
      <c r="J7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7-BX-2, Treatment: Baloxavir, sac day: 7, weight change: 28, viral titer: 6)</v>
      </c>
    </row>
    <row r="76" spans="2:10">
      <c r="B76" t="s">
        <v>122</v>
      </c>
      <c r="C76">
        <v>75</v>
      </c>
      <c r="D76" t="s">
        <v>2</v>
      </c>
      <c r="E76">
        <v>7</v>
      </c>
      <c r="F76">
        <v>-0.13855421686746991</v>
      </c>
      <c r="G76" s="58">
        <v>14</v>
      </c>
      <c r="H76">
        <v>168842.47</v>
      </c>
      <c r="I76" s="58">
        <v>5</v>
      </c>
      <c r="J7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7-BX-3, Treatment: Baloxavir, sac day: 7, weight change: 14, viral titer: 5)</v>
      </c>
    </row>
    <row r="77" spans="2:10">
      <c r="B77" t="s">
        <v>123</v>
      </c>
      <c r="C77">
        <v>76</v>
      </c>
      <c r="D77" t="s">
        <v>3</v>
      </c>
      <c r="E77">
        <v>7</v>
      </c>
      <c r="F77">
        <v>-0.1306818181818182</v>
      </c>
      <c r="G77" s="58">
        <v>13</v>
      </c>
      <c r="H77">
        <v>160516.46</v>
      </c>
      <c r="I77" s="58">
        <v>5</v>
      </c>
      <c r="J7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7-OS-1, Treatment: Oseltamivir, sac day: 7, weight change: 13, viral titer: 5)</v>
      </c>
    </row>
    <row r="78" spans="2:10">
      <c r="B78" t="s">
        <v>124</v>
      </c>
      <c r="C78">
        <v>77</v>
      </c>
      <c r="D78" t="s">
        <v>3</v>
      </c>
      <c r="E78">
        <v>7</v>
      </c>
      <c r="F78">
        <v>-2.9411764705882349E-2</v>
      </c>
      <c r="G78" s="58">
        <v>3</v>
      </c>
      <c r="H78">
        <v>32287.86</v>
      </c>
      <c r="I78" s="58">
        <v>5</v>
      </c>
      <c r="J7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7-OS-2, Treatment: Oseltamivir, sac day: 7, weight change: 3, viral titer: 5)</v>
      </c>
    </row>
    <row r="79" spans="2:10">
      <c r="B79" t="s">
        <v>125</v>
      </c>
      <c r="C79">
        <v>78</v>
      </c>
      <c r="D79" t="s">
        <v>3</v>
      </c>
      <c r="E79">
        <v>7</v>
      </c>
      <c r="F79">
        <v>-0.19889502762430947</v>
      </c>
      <c r="G79" s="58">
        <v>20</v>
      </c>
      <c r="H79">
        <v>203884.34</v>
      </c>
      <c r="I79" s="58">
        <v>5</v>
      </c>
      <c r="J7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7-OS-3, Treatment: Oseltamivir, sac day: 7, weight change: 20, viral titer: 5)</v>
      </c>
    </row>
    <row r="80" spans="2:10">
      <c r="B80" t="s">
        <v>126</v>
      </c>
      <c r="C80">
        <v>79</v>
      </c>
      <c r="D80" t="s">
        <v>4</v>
      </c>
      <c r="E80">
        <v>7</v>
      </c>
      <c r="F80">
        <v>-4.2553191489361736E-2</v>
      </c>
      <c r="G80" s="58">
        <v>4</v>
      </c>
      <c r="H80">
        <v>1801.8</v>
      </c>
      <c r="I80" s="58">
        <v>3</v>
      </c>
      <c r="J8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7-3996-1, Treatment: REGN3996, sac day: 7, weight change: 4, viral titer: 3)</v>
      </c>
    </row>
    <row r="81" spans="2:10">
      <c r="B81" t="s">
        <v>127</v>
      </c>
      <c r="C81">
        <v>80</v>
      </c>
      <c r="D81" t="s">
        <v>4</v>
      </c>
      <c r="E81">
        <v>7</v>
      </c>
      <c r="F81">
        <v>-1.1764705882352899E-2</v>
      </c>
      <c r="G81" s="58">
        <v>1</v>
      </c>
      <c r="H81">
        <v>4321.24</v>
      </c>
      <c r="I81" s="58">
        <v>4</v>
      </c>
      <c r="J8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7-3996-2, Treatment: REGN3996, sac day: 7, weight change: 1, viral titer: 4)</v>
      </c>
    </row>
    <row r="82" spans="2:10">
      <c r="B82" t="s">
        <v>128</v>
      </c>
      <c r="C82">
        <v>81</v>
      </c>
      <c r="D82" t="s">
        <v>4</v>
      </c>
      <c r="E82">
        <v>7</v>
      </c>
      <c r="F82">
        <v>-5.5865921787708302E-3</v>
      </c>
      <c r="G82" s="58">
        <v>1</v>
      </c>
      <c r="H82">
        <v>1717.05</v>
      </c>
      <c r="I82" s="58">
        <v>3</v>
      </c>
      <c r="J8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7-3996-3, Treatment: REGN3996, sac day: 7, weight change: 1, viral titer: 3)</v>
      </c>
    </row>
    <row r="83" spans="2:10">
      <c r="B83" t="s">
        <v>129</v>
      </c>
      <c r="C83">
        <v>82</v>
      </c>
      <c r="D83" t="s">
        <v>5</v>
      </c>
      <c r="E83">
        <v>7</v>
      </c>
      <c r="F83">
        <v>-0.24607329842931938</v>
      </c>
      <c r="G83" s="58">
        <v>25</v>
      </c>
      <c r="H83">
        <v>12155.25</v>
      </c>
      <c r="I83" s="58">
        <v>4</v>
      </c>
      <c r="J8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7-3932-1, Treatment: REGN3932, sac day: 7, weight change: 25, viral titer: 4)</v>
      </c>
    </row>
    <row r="84" spans="2:10">
      <c r="B84" t="s">
        <v>130</v>
      </c>
      <c r="C84">
        <v>83</v>
      </c>
      <c r="D84" t="s">
        <v>5</v>
      </c>
      <c r="E84">
        <v>7</v>
      </c>
      <c r="F84">
        <v>-0.25301204819277112</v>
      </c>
      <c r="G84" s="58">
        <v>25</v>
      </c>
      <c r="H84">
        <v>174086.28</v>
      </c>
      <c r="I84" s="58">
        <v>5</v>
      </c>
      <c r="J8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7-3932-2, Treatment: REGN3932, sac day: 7, weight change: 25, viral titer: 5)</v>
      </c>
    </row>
    <row r="85" spans="2:10">
      <c r="B85" t="s">
        <v>131</v>
      </c>
      <c r="C85">
        <v>84</v>
      </c>
      <c r="D85" t="s">
        <v>5</v>
      </c>
      <c r="E85">
        <v>7</v>
      </c>
      <c r="F85">
        <v>-0.2752808988764045</v>
      </c>
      <c r="G85" s="58">
        <v>28</v>
      </c>
      <c r="H85">
        <v>13186.49</v>
      </c>
      <c r="I85" s="58">
        <v>4</v>
      </c>
      <c r="J8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7-3932-3, Treatment: REGN3932, sac day: 7, weight change: 28, viral titer: 4)</v>
      </c>
    </row>
    <row r="86" spans="2:10">
      <c r="B86" t="s">
        <v>132</v>
      </c>
      <c r="C86">
        <v>85</v>
      </c>
      <c r="D86" t="s">
        <v>6</v>
      </c>
      <c r="E86">
        <v>7</v>
      </c>
      <c r="F86">
        <v>-0.24852071005917162</v>
      </c>
      <c r="G86" s="58">
        <v>25</v>
      </c>
      <c r="H86">
        <v>144232.35</v>
      </c>
      <c r="I86" s="58">
        <v>5</v>
      </c>
      <c r="J8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7-7550-1, Treatment: REGN7550, sac day: 7, weight change: 25, viral titer: 5)</v>
      </c>
    </row>
    <row r="87" spans="2:10">
      <c r="B87" t="s">
        <v>133</v>
      </c>
      <c r="C87">
        <v>86</v>
      </c>
      <c r="D87" t="s">
        <v>6</v>
      </c>
      <c r="E87">
        <v>7</v>
      </c>
      <c r="F87">
        <v>-0.26744186046511625</v>
      </c>
      <c r="G87" s="58">
        <v>27</v>
      </c>
      <c r="H87">
        <v>285211.46000000002</v>
      </c>
      <c r="I87" s="58">
        <v>5</v>
      </c>
      <c r="J8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7-7550-2, Treatment: REGN7550, sac day: 7, weight change: 27, viral titer: 5)</v>
      </c>
    </row>
    <row r="88" spans="2:10">
      <c r="B88" t="s">
        <v>134</v>
      </c>
      <c r="C88">
        <v>87</v>
      </c>
      <c r="D88" t="s">
        <v>6</v>
      </c>
      <c r="E88">
        <v>7</v>
      </c>
      <c r="F88">
        <v>-0.2146892655367231</v>
      </c>
      <c r="G88" s="58">
        <v>21</v>
      </c>
      <c r="H88">
        <v>313612.02</v>
      </c>
      <c r="I88" s="58">
        <v>5</v>
      </c>
      <c r="J8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7-7550-3, Treatment: REGN7550, sac day: 7, weight change: 21, viral titer: 5)</v>
      </c>
    </row>
    <row r="89" spans="2:10">
      <c r="B89" t="s">
        <v>135</v>
      </c>
      <c r="C89">
        <v>88</v>
      </c>
      <c r="D89" t="s">
        <v>7</v>
      </c>
      <c r="E89">
        <v>7</v>
      </c>
      <c r="F89">
        <v>-0.17934782608695649</v>
      </c>
      <c r="G89" s="58">
        <v>18</v>
      </c>
      <c r="H89">
        <v>333367.36</v>
      </c>
      <c r="I89" s="58">
        <v>6</v>
      </c>
      <c r="J8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7-7551-1, Treatment: REGN7551, sac day: 7, weight change: 18, viral titer: 6)</v>
      </c>
    </row>
    <row r="90" spans="2:10">
      <c r="B90" t="s">
        <v>136</v>
      </c>
      <c r="C90">
        <v>89</v>
      </c>
      <c r="D90" t="s">
        <v>7</v>
      </c>
      <c r="E90">
        <v>7</v>
      </c>
      <c r="F90">
        <v>-5.3571428571428582E-2</v>
      </c>
      <c r="G90" s="58">
        <v>5</v>
      </c>
      <c r="H90">
        <v>30977.21</v>
      </c>
      <c r="I90" s="58">
        <v>4</v>
      </c>
      <c r="J9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7-7551-2, Treatment: REGN7551, sac day: 7, weight change: 5, viral titer: 4)</v>
      </c>
    </row>
    <row r="91" spans="2:10">
      <c r="B91" t="s">
        <v>137</v>
      </c>
      <c r="C91">
        <v>90</v>
      </c>
      <c r="D91" t="s">
        <v>7</v>
      </c>
      <c r="E91">
        <v>7</v>
      </c>
      <c r="F91">
        <v>-0.21428571428571425</v>
      </c>
      <c r="G91" s="58">
        <v>21</v>
      </c>
      <c r="H91">
        <v>57795.08</v>
      </c>
      <c r="I91" s="58">
        <v>5</v>
      </c>
      <c r="J9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7-7551-3, Treatment: REGN7551, sac day: 7, weight change: 21, viral titer: 5)</v>
      </c>
    </row>
    <row r="92" spans="2:10">
      <c r="B92" t="s">
        <v>138</v>
      </c>
      <c r="C92">
        <v>91</v>
      </c>
      <c r="D92" t="s">
        <v>8</v>
      </c>
      <c r="E92">
        <v>7</v>
      </c>
      <c r="F92">
        <v>-0.26373626373626369</v>
      </c>
      <c r="G92" s="58">
        <v>26</v>
      </c>
      <c r="H92">
        <v>820294.05</v>
      </c>
      <c r="I92" s="58">
        <v>6</v>
      </c>
      <c r="J9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7-1932-1, Treatment: REGN1932, sac day: 7, weight change: 26, viral titer: 6)</v>
      </c>
    </row>
    <row r="93" spans="2:10">
      <c r="B93" t="s">
        <v>139</v>
      </c>
      <c r="C93">
        <v>92</v>
      </c>
      <c r="D93" t="s">
        <v>8</v>
      </c>
      <c r="E93">
        <v>7</v>
      </c>
      <c r="F93">
        <v>-0.20540540540540544</v>
      </c>
      <c r="G93" s="58">
        <v>21</v>
      </c>
      <c r="H93">
        <v>429505.15</v>
      </c>
      <c r="I93" s="58">
        <v>6</v>
      </c>
      <c r="J9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7-1932-2, Treatment: REGN1932, sac day: 7, weight change: 21, viral titer: 6)</v>
      </c>
    </row>
    <row r="94" spans="2:10">
      <c r="B94" t="s">
        <v>140</v>
      </c>
      <c r="C94">
        <v>93</v>
      </c>
      <c r="D94" t="s">
        <v>8</v>
      </c>
      <c r="E94">
        <v>7</v>
      </c>
      <c r="F94">
        <v>-0.21556886227544908</v>
      </c>
      <c r="G94" s="58">
        <v>22</v>
      </c>
      <c r="H94">
        <v>458853.57</v>
      </c>
      <c r="I94" s="58">
        <v>6</v>
      </c>
      <c r="J9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7-1932-3, Treatment: REGN1932, sac day: 7, weight change: 22, viral titer: 6)</v>
      </c>
    </row>
    <row r="95" spans="2:10">
      <c r="B95" t="s">
        <v>141</v>
      </c>
      <c r="C95">
        <v>94</v>
      </c>
      <c r="D95" t="s">
        <v>2</v>
      </c>
      <c r="E95">
        <v>8</v>
      </c>
      <c r="F95">
        <v>-0.26775956284153007</v>
      </c>
      <c r="G95" s="58">
        <v>27</v>
      </c>
      <c r="H95">
        <v>3417.26</v>
      </c>
      <c r="I95" s="58">
        <v>4</v>
      </c>
      <c r="J9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8-BX-1, Treatment: Baloxavir, sac day: 8, weight change: 27, viral titer: 4)</v>
      </c>
    </row>
    <row r="96" spans="2:10">
      <c r="B96" t="s">
        <v>142</v>
      </c>
      <c r="C96">
        <v>95</v>
      </c>
      <c r="D96" t="s">
        <v>2</v>
      </c>
      <c r="E96">
        <v>8</v>
      </c>
      <c r="F96">
        <v>-0.25294117647058828</v>
      </c>
      <c r="G96" s="58">
        <v>25</v>
      </c>
      <c r="H96">
        <v>1533.75</v>
      </c>
      <c r="I96" s="58">
        <v>3</v>
      </c>
      <c r="J9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8-BX-2, Treatment: Baloxavir, sac day: 8, weight change: 25, viral titer: 3)</v>
      </c>
    </row>
    <row r="97" spans="2:10">
      <c r="B97" t="s">
        <v>143</v>
      </c>
      <c r="C97">
        <v>96</v>
      </c>
      <c r="D97" t="s">
        <v>2</v>
      </c>
      <c r="E97">
        <v>8</v>
      </c>
      <c r="F97">
        <v>-0.27745664739884396</v>
      </c>
      <c r="G97" s="58">
        <v>28</v>
      </c>
      <c r="H97">
        <v>7695.09</v>
      </c>
      <c r="I97" s="58">
        <v>4</v>
      </c>
      <c r="J9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8-BX-3, Treatment: Baloxavir, sac day: 8, weight change: 28, viral titer: 4)</v>
      </c>
    </row>
    <row r="98" spans="2:10">
      <c r="B98" t="s">
        <v>144</v>
      </c>
      <c r="C98">
        <v>97</v>
      </c>
      <c r="D98" t="s">
        <v>3</v>
      </c>
      <c r="E98">
        <v>8</v>
      </c>
      <c r="F98">
        <v>-0.21390374331550802</v>
      </c>
      <c r="G98" s="58">
        <v>21</v>
      </c>
      <c r="H98">
        <v>5038.01</v>
      </c>
      <c r="I98" s="58">
        <v>4</v>
      </c>
      <c r="J9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8-OS-1, Treatment: Oseltamivir, sac day: 8, weight change: 21, viral titer: 4)</v>
      </c>
    </row>
    <row r="99" spans="2:10">
      <c r="B99" t="s">
        <v>145</v>
      </c>
      <c r="C99">
        <v>98</v>
      </c>
      <c r="D99" t="s">
        <v>3</v>
      </c>
      <c r="E99">
        <v>8</v>
      </c>
      <c r="F99">
        <v>-0.15254237288135589</v>
      </c>
      <c r="G99" s="58">
        <v>15</v>
      </c>
      <c r="H99">
        <v>106152.43</v>
      </c>
      <c r="I99" s="58">
        <v>5</v>
      </c>
      <c r="J9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8-OS-2, Treatment: Oseltamivir, sac day: 8, weight change: 15, viral titer: 5)</v>
      </c>
    </row>
    <row r="100" spans="2:10">
      <c r="B100" t="s">
        <v>146</v>
      </c>
      <c r="C100">
        <v>99</v>
      </c>
      <c r="D100" t="s">
        <v>3</v>
      </c>
      <c r="E100">
        <v>8</v>
      </c>
      <c r="F100">
        <v>-6.1728395061727082E-3</v>
      </c>
      <c r="G100" s="58">
        <v>1</v>
      </c>
      <c r="H100">
        <v>4468.75</v>
      </c>
      <c r="I100" s="58">
        <v>4</v>
      </c>
      <c r="J10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8-OS-3, Treatment: Oseltamivir, sac day: 8, weight change: 1, viral titer: 4)</v>
      </c>
    </row>
    <row r="101" spans="2:10">
      <c r="B101" t="s">
        <v>147</v>
      </c>
      <c r="C101">
        <v>100</v>
      </c>
      <c r="D101" t="s">
        <v>4</v>
      </c>
      <c r="E101">
        <v>8</v>
      </c>
      <c r="F101">
        <v>4.0201005025125663E-2</v>
      </c>
      <c r="G101" s="58">
        <v>-4</v>
      </c>
      <c r="H101">
        <v>469.16</v>
      </c>
      <c r="I101" s="58">
        <v>3</v>
      </c>
      <c r="J10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8-3996-1, Treatment: REGN3996, sac day: 8, weight change: -4, viral titer: 3)</v>
      </c>
    </row>
    <row r="102" spans="2:10">
      <c r="B102" t="s">
        <v>148</v>
      </c>
      <c r="C102">
        <v>101</v>
      </c>
      <c r="D102" t="s">
        <v>4</v>
      </c>
      <c r="E102">
        <v>8</v>
      </c>
      <c r="F102">
        <v>1.1904761904761862E-2</v>
      </c>
      <c r="G102" s="58">
        <v>-1</v>
      </c>
      <c r="H102">
        <v>92.73</v>
      </c>
      <c r="I102" s="58">
        <v>2</v>
      </c>
      <c r="J10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8-3996-2, Treatment: REGN3996, sac day: 8, weight change: -1, viral titer: 2)</v>
      </c>
    </row>
    <row r="103" spans="2:10">
      <c r="B103" t="s">
        <v>149</v>
      </c>
      <c r="C103">
        <v>102</v>
      </c>
      <c r="D103" t="s">
        <v>4</v>
      </c>
      <c r="E103">
        <v>8</v>
      </c>
      <c r="F103">
        <v>-1.1764705882352899E-2</v>
      </c>
      <c r="G103" s="58">
        <v>1</v>
      </c>
      <c r="H103">
        <v>102.46</v>
      </c>
      <c r="I103" s="58">
        <v>2</v>
      </c>
      <c r="J10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8-3996-3, Treatment: REGN3996, sac day: 8, weight change: 1, viral titer: 2)</v>
      </c>
    </row>
    <row r="104" spans="2:10">
      <c r="B104" t="s">
        <v>150</v>
      </c>
      <c r="C104">
        <v>103</v>
      </c>
      <c r="D104" t="s">
        <v>5</v>
      </c>
      <c r="E104">
        <v>8</v>
      </c>
      <c r="F104">
        <v>-0.27071823204419898</v>
      </c>
      <c r="G104" s="58">
        <v>27</v>
      </c>
      <c r="H104">
        <v>54453.47</v>
      </c>
      <c r="I104" s="58">
        <v>5</v>
      </c>
      <c r="J10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8-3932-1, Treatment: REGN3932, sac day: 8, weight change: 27, viral titer: 5)</v>
      </c>
    </row>
    <row r="105" spans="2:10">
      <c r="B105" t="s">
        <v>151</v>
      </c>
      <c r="C105">
        <v>104</v>
      </c>
      <c r="D105" t="s">
        <v>5</v>
      </c>
      <c r="E105">
        <v>8</v>
      </c>
      <c r="F105">
        <v>-0.24590163934426229</v>
      </c>
      <c r="G105" s="58">
        <v>25</v>
      </c>
      <c r="H105">
        <v>286.51</v>
      </c>
      <c r="I105" s="58">
        <v>2</v>
      </c>
      <c r="J10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8-3932-2, Treatment: REGN3932, sac day: 8, weight change: 25, viral titer: 2)</v>
      </c>
    </row>
    <row r="106" spans="2:10">
      <c r="B106" t="s">
        <v>152</v>
      </c>
      <c r="C106">
        <v>105</v>
      </c>
      <c r="D106" t="s">
        <v>5</v>
      </c>
      <c r="E106">
        <v>8</v>
      </c>
      <c r="F106">
        <v>-0.10843373493975907</v>
      </c>
      <c r="G106" s="58">
        <v>11</v>
      </c>
      <c r="H106">
        <v>838.33</v>
      </c>
      <c r="I106" s="58">
        <v>3</v>
      </c>
      <c r="J10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8-3932-3, Treatment: REGN3932, sac day: 8, weight change: 11, viral titer: 3)</v>
      </c>
    </row>
    <row r="107" spans="2:10">
      <c r="B107" t="s">
        <v>153</v>
      </c>
      <c r="C107">
        <v>106</v>
      </c>
      <c r="D107" t="s">
        <v>6</v>
      </c>
      <c r="E107">
        <v>8</v>
      </c>
      <c r="F107">
        <v>-0.27807486631016037</v>
      </c>
      <c r="G107" s="58">
        <v>28</v>
      </c>
      <c r="H107">
        <v>22886.16</v>
      </c>
      <c r="I107" s="58">
        <v>4</v>
      </c>
      <c r="J10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8-7550-1, Treatment: REGN7550, sac day: 8, weight change: 28, viral titer: 4)</v>
      </c>
    </row>
    <row r="108" spans="2:10">
      <c r="B108" t="s">
        <v>154</v>
      </c>
      <c r="C108">
        <v>107</v>
      </c>
      <c r="D108" t="s">
        <v>6</v>
      </c>
      <c r="E108">
        <v>8</v>
      </c>
      <c r="F108">
        <v>-0.25280898876404495</v>
      </c>
      <c r="G108" s="58">
        <v>25</v>
      </c>
      <c r="H108">
        <v>197398.39999999999</v>
      </c>
      <c r="I108" s="58">
        <v>5</v>
      </c>
      <c r="J10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8-7550-2, Treatment: REGN7550, sac day: 8, weight change: 25, viral titer: 5)</v>
      </c>
    </row>
    <row r="109" spans="2:10">
      <c r="B109" t="s">
        <v>155</v>
      </c>
      <c r="C109">
        <v>108</v>
      </c>
      <c r="D109" t="s">
        <v>6</v>
      </c>
      <c r="E109">
        <v>8</v>
      </c>
      <c r="F109">
        <v>-0.24852071005917162</v>
      </c>
      <c r="G109" s="58">
        <v>25</v>
      </c>
      <c r="H109">
        <v>283195.03999999998</v>
      </c>
      <c r="I109" s="58">
        <v>5</v>
      </c>
      <c r="J10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8-7550-3, Treatment: REGN7550, sac day: 8, weight change: 25, viral titer: 5)</v>
      </c>
    </row>
    <row r="110" spans="2:10">
      <c r="B110" t="s">
        <v>156</v>
      </c>
      <c r="C110">
        <v>109</v>
      </c>
      <c r="D110" t="s">
        <v>7</v>
      </c>
      <c r="E110">
        <v>8</v>
      </c>
      <c r="F110">
        <v>-0.28108108108108104</v>
      </c>
      <c r="G110" s="58">
        <v>28</v>
      </c>
      <c r="H110">
        <v>24346.58</v>
      </c>
      <c r="I110" s="58">
        <v>4</v>
      </c>
      <c r="J11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8-7551-1, Treatment: REGN7551, sac day: 8, weight change: 28, viral titer: 4)</v>
      </c>
    </row>
    <row r="111" spans="2:10">
      <c r="B111" t="s">
        <v>157</v>
      </c>
      <c r="C111">
        <v>110</v>
      </c>
      <c r="D111" t="s">
        <v>7</v>
      </c>
      <c r="E111">
        <v>8</v>
      </c>
      <c r="F111">
        <v>-0.22702702702702698</v>
      </c>
      <c r="G111" s="58">
        <v>23</v>
      </c>
      <c r="H111">
        <v>45654.05</v>
      </c>
      <c r="I111" s="58">
        <v>5</v>
      </c>
      <c r="J11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8-7551-2, Treatment: REGN7551, sac day: 8, weight change: 23, viral titer: 5)</v>
      </c>
    </row>
    <row r="112" spans="2:10">
      <c r="B112" t="s">
        <v>158</v>
      </c>
      <c r="C112">
        <v>111</v>
      </c>
      <c r="D112" t="s">
        <v>7</v>
      </c>
      <c r="E112">
        <v>8</v>
      </c>
      <c r="F112">
        <v>-0.18633540372670818</v>
      </c>
      <c r="G112" s="58">
        <v>19</v>
      </c>
      <c r="H112">
        <v>3589.67</v>
      </c>
      <c r="I112" s="58">
        <v>4</v>
      </c>
      <c r="J11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8-7551-3, Treatment: REGN7551, sac day: 8, weight change: 19, viral titer: 4)</v>
      </c>
    </row>
    <row r="113" spans="2:10">
      <c r="B113" t="s">
        <v>159</v>
      </c>
      <c r="C113">
        <v>112</v>
      </c>
      <c r="D113" t="s">
        <v>8</v>
      </c>
      <c r="E113">
        <v>8</v>
      </c>
      <c r="F113">
        <v>-0.24539877300613497</v>
      </c>
      <c r="G113" s="58">
        <v>25</v>
      </c>
      <c r="H113">
        <v>90591.25</v>
      </c>
      <c r="I113" s="58">
        <v>5</v>
      </c>
      <c r="J11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8-1932-1, Treatment: REGN1932, sac day: 8, weight change: 25, viral titer: 5)</v>
      </c>
    </row>
    <row r="114" spans="2:10">
      <c r="B114" t="s">
        <v>160</v>
      </c>
      <c r="C114">
        <v>113</v>
      </c>
      <c r="D114" t="s">
        <v>8</v>
      </c>
      <c r="E114">
        <v>8</v>
      </c>
      <c r="F114">
        <v>-0.29479768786127175</v>
      </c>
      <c r="G114" s="58">
        <v>29</v>
      </c>
      <c r="H114">
        <v>340114.53</v>
      </c>
      <c r="I114" s="58">
        <v>6</v>
      </c>
      <c r="J11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8-1932-2, Treatment: REGN1932, sac day: 8, weight change: 29, viral titer: 6)</v>
      </c>
    </row>
    <row r="115" spans="2:10">
      <c r="B115" t="s">
        <v>161</v>
      </c>
      <c r="C115">
        <v>114</v>
      </c>
      <c r="D115" t="s">
        <v>8</v>
      </c>
      <c r="E115">
        <v>8</v>
      </c>
      <c r="F115">
        <v>-0.27647058823529408</v>
      </c>
      <c r="G115" s="58">
        <v>28</v>
      </c>
      <c r="H115">
        <v>2878484.6</v>
      </c>
      <c r="I115" s="58">
        <v>6</v>
      </c>
      <c r="J11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8-1932-3, Treatment: REGN1932, sac day: 8, weight change: 28, viral titer: 6)</v>
      </c>
    </row>
    <row r="116" spans="2:10">
      <c r="B116" t="s">
        <v>162</v>
      </c>
      <c r="C116">
        <v>115</v>
      </c>
      <c r="D116" t="s">
        <v>3</v>
      </c>
      <c r="E116">
        <v>16</v>
      </c>
      <c r="F116">
        <v>-4.639175257731952E-2</v>
      </c>
      <c r="G116" s="58">
        <v>5</v>
      </c>
      <c r="H116">
        <v>54.39</v>
      </c>
      <c r="I116" s="58">
        <v>2</v>
      </c>
      <c r="J11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16-OS-1, Treatment: Oseltamivir, sac day: 16, weight change: 5, viral titer: 2)</v>
      </c>
    </row>
    <row r="117" spans="2:10">
      <c r="B117" t="s">
        <v>163</v>
      </c>
      <c r="C117">
        <v>116</v>
      </c>
      <c r="D117" t="s">
        <v>3</v>
      </c>
      <c r="E117">
        <v>16</v>
      </c>
      <c r="F117">
        <v>-5.1020408163266031E-3</v>
      </c>
      <c r="G117" s="58">
        <v>1</v>
      </c>
      <c r="H117">
        <v>16.46</v>
      </c>
      <c r="I117" s="58">
        <v>1</v>
      </c>
      <c r="J11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16-OS-2, Treatment: Oseltamivir, sac day: 16, weight change: 1, viral titer: 1)</v>
      </c>
    </row>
    <row r="118" spans="2:10">
      <c r="B118" t="s">
        <v>164</v>
      </c>
      <c r="C118">
        <v>117</v>
      </c>
      <c r="D118" t="s">
        <v>3</v>
      </c>
      <c r="E118">
        <v>16</v>
      </c>
      <c r="F118">
        <v>-1.0928961748633842E-2</v>
      </c>
      <c r="G118" s="58">
        <v>1</v>
      </c>
      <c r="H118">
        <v>7.57</v>
      </c>
      <c r="I118" s="58">
        <v>1</v>
      </c>
      <c r="J11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16-OS-3, Treatment: Oseltamivir, sac day: 16, weight change: 1, viral titer: 1)</v>
      </c>
    </row>
    <row r="119" spans="2:10">
      <c r="B119" t="s">
        <v>165</v>
      </c>
      <c r="C119">
        <v>118</v>
      </c>
      <c r="D119" t="s">
        <v>4</v>
      </c>
      <c r="E119">
        <v>16</v>
      </c>
      <c r="F119">
        <v>-2.3529411764705799E-2</v>
      </c>
      <c r="G119" s="58">
        <v>2</v>
      </c>
      <c r="H119">
        <v>16.22</v>
      </c>
      <c r="I119" s="58">
        <v>1</v>
      </c>
      <c r="J11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16-3996-1, Treatment: REGN3996, sac day: 16, weight change: 2, viral titer: 1)</v>
      </c>
    </row>
    <row r="120" spans="2:10">
      <c r="B120" t="s">
        <v>166</v>
      </c>
      <c r="C120">
        <v>119</v>
      </c>
      <c r="D120" t="s">
        <v>4</v>
      </c>
      <c r="E120">
        <v>16</v>
      </c>
      <c r="F120">
        <v>3.2608695652173995E-2</v>
      </c>
      <c r="G120" s="58">
        <v>-3</v>
      </c>
      <c r="H120">
        <v>8.77</v>
      </c>
      <c r="I120" s="58">
        <v>1</v>
      </c>
      <c r="J120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16-3996-2, Treatment: REGN3996, sac day: 16, weight change: -3, viral titer: 1)</v>
      </c>
    </row>
    <row r="121" spans="2:10">
      <c r="B121" t="s">
        <v>167</v>
      </c>
      <c r="C121">
        <v>120</v>
      </c>
      <c r="D121" t="s">
        <v>4</v>
      </c>
      <c r="E121">
        <v>16</v>
      </c>
      <c r="F121">
        <v>9.090909090909087E-2</v>
      </c>
      <c r="G121" s="58">
        <v>-9</v>
      </c>
      <c r="H121">
        <v>406</v>
      </c>
      <c r="I121" s="58">
        <v>3</v>
      </c>
      <c r="J121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16-3996-3, Treatment: REGN3996, sac day: 16, weight change: -9, viral titer: 3)</v>
      </c>
    </row>
    <row r="122" spans="2:10">
      <c r="B122" t="s">
        <v>168</v>
      </c>
      <c r="C122">
        <v>121</v>
      </c>
      <c r="D122" t="s">
        <v>5</v>
      </c>
      <c r="E122">
        <v>16</v>
      </c>
      <c r="F122">
        <v>0</v>
      </c>
      <c r="G122" s="58">
        <v>0</v>
      </c>
      <c r="H122">
        <v>14.57</v>
      </c>
      <c r="I122" s="58">
        <v>1</v>
      </c>
      <c r="J122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16-3932-1, Treatment: REGN3932, sac day: 16, weight change: 0, viral titer: 1)</v>
      </c>
    </row>
    <row r="123" spans="2:10">
      <c r="B123" t="s">
        <v>169</v>
      </c>
      <c r="C123">
        <v>122</v>
      </c>
      <c r="D123" t="s">
        <v>5</v>
      </c>
      <c r="E123">
        <v>16</v>
      </c>
      <c r="F123">
        <v>-5.1282051282052011E-3</v>
      </c>
      <c r="G123" s="58">
        <v>1</v>
      </c>
      <c r="H123">
        <v>6.46</v>
      </c>
      <c r="I123" s="58">
        <v>1</v>
      </c>
      <c r="J123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16-3932-2, Treatment: REGN3932, sac day: 16, weight change: 1, viral titer: 1)</v>
      </c>
    </row>
    <row r="124" spans="2:10">
      <c r="B124" t="s">
        <v>170</v>
      </c>
      <c r="C124">
        <v>123</v>
      </c>
      <c r="D124" t="s">
        <v>5</v>
      </c>
      <c r="E124">
        <v>16</v>
      </c>
      <c r="F124">
        <v>1.0362694300518095E-2</v>
      </c>
      <c r="G124" s="58">
        <v>-1</v>
      </c>
      <c r="H124">
        <v>20.309999999999999</v>
      </c>
      <c r="I124" s="58">
        <v>1</v>
      </c>
      <c r="J124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16-3932-3, Treatment: REGN3932, sac day: 16, weight change: -1, viral titer: 1)</v>
      </c>
    </row>
    <row r="125" spans="2:10">
      <c r="B125" t="s">
        <v>171</v>
      </c>
      <c r="C125">
        <v>124</v>
      </c>
      <c r="D125" t="s">
        <v>6</v>
      </c>
      <c r="E125">
        <v>16</v>
      </c>
      <c r="F125">
        <v>-6.4516129032258215E-2</v>
      </c>
      <c r="G125" s="58">
        <v>6</v>
      </c>
      <c r="H125">
        <v>24.18</v>
      </c>
      <c r="I125" s="58">
        <v>1</v>
      </c>
      <c r="J125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16-7550-1, Treatment: REGN7550, sac day: 16, weight change: 6, viral titer: 1)</v>
      </c>
    </row>
    <row r="126" spans="2:10">
      <c r="B126" t="s">
        <v>172</v>
      </c>
      <c r="C126">
        <v>125</v>
      </c>
      <c r="D126" t="s">
        <v>6</v>
      </c>
      <c r="E126">
        <v>16</v>
      </c>
      <c r="F126">
        <v>-3.5714285714285796E-2</v>
      </c>
      <c r="G126" s="58">
        <v>4</v>
      </c>
      <c r="H126">
        <v>16.13</v>
      </c>
      <c r="I126" s="58">
        <v>1</v>
      </c>
      <c r="J126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16-7550-2, Treatment: REGN7550, sac day: 16, weight change: 4, viral titer: 1)</v>
      </c>
    </row>
    <row r="127" spans="2:10">
      <c r="B127" t="s">
        <v>173</v>
      </c>
      <c r="C127">
        <v>126</v>
      </c>
      <c r="D127" t="s">
        <v>7</v>
      </c>
      <c r="E127">
        <v>16</v>
      </c>
      <c r="F127">
        <v>1.6666666666666705E-2</v>
      </c>
      <c r="G127" s="58">
        <v>-2</v>
      </c>
      <c r="H127">
        <v>13.27</v>
      </c>
      <c r="I127" s="58">
        <v>1</v>
      </c>
      <c r="J127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16-7551-1, Treatment: REGN7551, sac day: 16, weight change: -2, viral titer: 1)</v>
      </c>
    </row>
    <row r="128" spans="2:10">
      <c r="B128" t="s">
        <v>174</v>
      </c>
      <c r="C128">
        <v>127</v>
      </c>
      <c r="D128" t="s">
        <v>7</v>
      </c>
      <c r="E128">
        <v>16</v>
      </c>
      <c r="F128">
        <v>3.6363636363636452E-2</v>
      </c>
      <c r="G128" s="58">
        <v>-4</v>
      </c>
      <c r="H128">
        <v>1.23</v>
      </c>
      <c r="I128" s="58">
        <v>0</v>
      </c>
      <c r="J128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16-7551-2, Treatment: REGN7551, sac day: 16, weight change: -4, viral titer: 0)</v>
      </c>
    </row>
    <row r="129" spans="2:10">
      <c r="B129" t="s">
        <v>175</v>
      </c>
      <c r="C129">
        <v>128</v>
      </c>
      <c r="D129" t="s">
        <v>7</v>
      </c>
      <c r="E129">
        <v>16</v>
      </c>
      <c r="F129">
        <v>5.2631578947368335E-2</v>
      </c>
      <c r="G129" s="58">
        <v>-5</v>
      </c>
      <c r="H129">
        <v>406</v>
      </c>
      <c r="I129" s="58">
        <v>3</v>
      </c>
      <c r="J129" t="str">
        <f>"("&amp;"Mouse: "&amp;Table2[[#This Row],[mouse ]]&amp;", "&amp;"Treatment: "&amp;Table2[[#This Row],[treat]]&amp;", " &amp; "sac day: "&amp;Table2[[#This Row],[day]]&amp;", " &amp; "weight change: "&amp;Table2[[#This Row],[weight ]]&amp;", " &amp;"viral titer: "&amp;Table2[[#This Row],[virus]]&amp;")"</f>
        <v>(Mouse: 16-7551-3, Treatment: REGN7551, sac day: 16, weight change: -5, viral titer: 3)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7417-5666-8349-A049-466BD1B3A375}">
  <dimension ref="A1:B129"/>
  <sheetViews>
    <sheetView workbookViewId="0">
      <selection activeCell="B135" sqref="B135"/>
    </sheetView>
  </sheetViews>
  <sheetFormatPr baseColWidth="10" defaultRowHeight="16"/>
  <sheetData>
    <row r="1" spans="1:2">
      <c r="A1" t="s">
        <v>207</v>
      </c>
      <c r="B1" t="s">
        <v>336</v>
      </c>
    </row>
    <row r="2" spans="1:2">
      <c r="A2">
        <v>1</v>
      </c>
      <c r="B2" t="s">
        <v>48</v>
      </c>
    </row>
    <row r="3" spans="1:2">
      <c r="A3">
        <v>2</v>
      </c>
      <c r="B3" t="s">
        <v>49</v>
      </c>
    </row>
    <row r="4" spans="1:2">
      <c r="A4">
        <v>3</v>
      </c>
      <c r="B4" t="s">
        <v>50</v>
      </c>
    </row>
    <row r="5" spans="1:2">
      <c r="A5">
        <v>121</v>
      </c>
      <c r="B5" t="s">
        <v>168</v>
      </c>
    </row>
    <row r="6" spans="1:2">
      <c r="A6">
        <v>122</v>
      </c>
      <c r="B6" t="s">
        <v>169</v>
      </c>
    </row>
    <row r="7" spans="1:2">
      <c r="A7">
        <v>123</v>
      </c>
      <c r="B7" t="s">
        <v>170</v>
      </c>
    </row>
    <row r="8" spans="1:2">
      <c r="A8">
        <v>118</v>
      </c>
      <c r="B8" t="s">
        <v>165</v>
      </c>
    </row>
    <row r="9" spans="1:2">
      <c r="A9">
        <v>119</v>
      </c>
      <c r="B9" t="s">
        <v>166</v>
      </c>
    </row>
    <row r="10" spans="1:2">
      <c r="A10">
        <v>120</v>
      </c>
      <c r="B10" t="s">
        <v>167</v>
      </c>
    </row>
    <row r="11" spans="1:2">
      <c r="A11">
        <v>124</v>
      </c>
      <c r="B11" t="s">
        <v>171</v>
      </c>
    </row>
    <row r="12" spans="1:2">
      <c r="A12">
        <v>125</v>
      </c>
      <c r="B12" t="s">
        <v>172</v>
      </c>
    </row>
    <row r="13" spans="1:2">
      <c r="A13">
        <v>126</v>
      </c>
      <c r="B13" t="s">
        <v>173</v>
      </c>
    </row>
    <row r="14" spans="1:2">
      <c r="A14">
        <v>127</v>
      </c>
      <c r="B14" t="s">
        <v>174</v>
      </c>
    </row>
    <row r="15" spans="1:2">
      <c r="A15">
        <v>128</v>
      </c>
      <c r="B15" t="s">
        <v>175</v>
      </c>
    </row>
    <row r="16" spans="1:2">
      <c r="A16">
        <v>115</v>
      </c>
      <c r="B16" t="s">
        <v>162</v>
      </c>
    </row>
    <row r="17" spans="1:2">
      <c r="A17">
        <v>116</v>
      </c>
      <c r="B17" t="s">
        <v>163</v>
      </c>
    </row>
    <row r="18" spans="1:2">
      <c r="A18">
        <v>117</v>
      </c>
      <c r="B18" t="s">
        <v>164</v>
      </c>
    </row>
    <row r="19" spans="1:2">
      <c r="A19">
        <v>4</v>
      </c>
      <c r="B19" t="s">
        <v>51</v>
      </c>
    </row>
    <row r="20" spans="1:2">
      <c r="A20">
        <v>5</v>
      </c>
      <c r="B20" t="s">
        <v>52</v>
      </c>
    </row>
    <row r="21" spans="1:2">
      <c r="A21">
        <v>6</v>
      </c>
      <c r="B21" t="s">
        <v>53</v>
      </c>
    </row>
    <row r="22" spans="1:2">
      <c r="A22">
        <v>28</v>
      </c>
      <c r="B22" t="s">
        <v>75</v>
      </c>
    </row>
    <row r="23" spans="1:2">
      <c r="A23">
        <v>29</v>
      </c>
      <c r="B23" t="s">
        <v>76</v>
      </c>
    </row>
    <row r="24" spans="1:2">
      <c r="A24">
        <v>30</v>
      </c>
      <c r="B24" t="s">
        <v>77</v>
      </c>
    </row>
    <row r="25" spans="1:2">
      <c r="A25">
        <v>19</v>
      </c>
      <c r="B25" t="s">
        <v>66</v>
      </c>
    </row>
    <row r="26" spans="1:2">
      <c r="A26">
        <v>20</v>
      </c>
      <c r="B26" t="s">
        <v>67</v>
      </c>
    </row>
    <row r="27" spans="1:2">
      <c r="A27">
        <v>21</v>
      </c>
      <c r="B27" t="s">
        <v>68</v>
      </c>
    </row>
    <row r="28" spans="1:2">
      <c r="A28">
        <v>16</v>
      </c>
      <c r="B28" t="s">
        <v>63</v>
      </c>
    </row>
    <row r="29" spans="1:2">
      <c r="A29">
        <v>17</v>
      </c>
      <c r="B29" t="s">
        <v>64</v>
      </c>
    </row>
    <row r="30" spans="1:2">
      <c r="A30">
        <v>18</v>
      </c>
      <c r="B30" t="s">
        <v>65</v>
      </c>
    </row>
    <row r="31" spans="1:2">
      <c r="A31">
        <v>22</v>
      </c>
      <c r="B31" t="s">
        <v>69</v>
      </c>
    </row>
    <row r="32" spans="1:2">
      <c r="A32">
        <v>23</v>
      </c>
      <c r="B32" t="s">
        <v>70</v>
      </c>
    </row>
    <row r="33" spans="1:2">
      <c r="A33">
        <v>24</v>
      </c>
      <c r="B33" t="s">
        <v>71</v>
      </c>
    </row>
    <row r="34" spans="1:2">
      <c r="A34">
        <v>25</v>
      </c>
      <c r="B34" t="s">
        <v>72</v>
      </c>
    </row>
    <row r="35" spans="1:2">
      <c r="A35">
        <v>26</v>
      </c>
      <c r="B35" t="s">
        <v>73</v>
      </c>
    </row>
    <row r="36" spans="1:2">
      <c r="A36">
        <v>27</v>
      </c>
      <c r="B36" t="s">
        <v>74</v>
      </c>
    </row>
    <row r="37" spans="1:2">
      <c r="A37">
        <v>10</v>
      </c>
      <c r="B37" t="s">
        <v>57</v>
      </c>
    </row>
    <row r="38" spans="1:2">
      <c r="A38">
        <v>11</v>
      </c>
      <c r="B38" t="s">
        <v>58</v>
      </c>
    </row>
    <row r="39" spans="1:2">
      <c r="A39">
        <v>12</v>
      </c>
      <c r="B39" t="s">
        <v>59</v>
      </c>
    </row>
    <row r="40" spans="1:2">
      <c r="A40">
        <v>13</v>
      </c>
      <c r="B40" t="s">
        <v>60</v>
      </c>
    </row>
    <row r="41" spans="1:2">
      <c r="A41">
        <v>14</v>
      </c>
      <c r="B41" t="s">
        <v>61</v>
      </c>
    </row>
    <row r="42" spans="1:2">
      <c r="A42">
        <v>15</v>
      </c>
      <c r="B42" t="s">
        <v>62</v>
      </c>
    </row>
    <row r="43" spans="1:2">
      <c r="A43">
        <v>7</v>
      </c>
      <c r="B43" t="s">
        <v>54</v>
      </c>
    </row>
    <row r="44" spans="1:2">
      <c r="A44">
        <v>8</v>
      </c>
      <c r="B44" t="s">
        <v>55</v>
      </c>
    </row>
    <row r="45" spans="1:2">
      <c r="A45">
        <v>9</v>
      </c>
      <c r="B45" t="s">
        <v>56</v>
      </c>
    </row>
    <row r="46" spans="1:2">
      <c r="A46">
        <v>49</v>
      </c>
      <c r="B46" t="s">
        <v>96</v>
      </c>
    </row>
    <row r="47" spans="1:2">
      <c r="A47">
        <v>50</v>
      </c>
      <c r="B47" t="s">
        <v>97</v>
      </c>
    </row>
    <row r="48" spans="1:2">
      <c r="A48">
        <v>51</v>
      </c>
      <c r="B48" t="s">
        <v>98</v>
      </c>
    </row>
    <row r="49" spans="1:2">
      <c r="A49">
        <v>40</v>
      </c>
      <c r="B49" t="s">
        <v>87</v>
      </c>
    </row>
    <row r="50" spans="1:2">
      <c r="A50">
        <v>41</v>
      </c>
      <c r="B50" t="s">
        <v>88</v>
      </c>
    </row>
    <row r="51" spans="1:2">
      <c r="A51">
        <v>42</v>
      </c>
      <c r="B51" t="s">
        <v>89</v>
      </c>
    </row>
    <row r="52" spans="1:2">
      <c r="A52">
        <v>37</v>
      </c>
      <c r="B52" t="s">
        <v>84</v>
      </c>
    </row>
    <row r="53" spans="1:2">
      <c r="A53">
        <v>38</v>
      </c>
      <c r="B53" t="s">
        <v>85</v>
      </c>
    </row>
    <row r="54" spans="1:2">
      <c r="A54">
        <v>39</v>
      </c>
      <c r="B54" t="s">
        <v>86</v>
      </c>
    </row>
    <row r="55" spans="1:2">
      <c r="A55">
        <v>43</v>
      </c>
      <c r="B55" t="s">
        <v>90</v>
      </c>
    </row>
    <row r="56" spans="1:2">
      <c r="A56">
        <v>44</v>
      </c>
      <c r="B56" t="s">
        <v>91</v>
      </c>
    </row>
    <row r="57" spans="1:2">
      <c r="A57">
        <v>45</v>
      </c>
      <c r="B57" t="s">
        <v>92</v>
      </c>
    </row>
    <row r="58" spans="1:2">
      <c r="A58">
        <v>46</v>
      </c>
      <c r="B58" t="s">
        <v>93</v>
      </c>
    </row>
    <row r="59" spans="1:2">
      <c r="A59">
        <v>47</v>
      </c>
      <c r="B59" t="s">
        <v>94</v>
      </c>
    </row>
    <row r="60" spans="1:2">
      <c r="A60">
        <v>48</v>
      </c>
      <c r="B60" t="s">
        <v>95</v>
      </c>
    </row>
    <row r="61" spans="1:2">
      <c r="A61">
        <v>31</v>
      </c>
      <c r="B61" t="s">
        <v>78</v>
      </c>
    </row>
    <row r="62" spans="1:2">
      <c r="A62">
        <v>32</v>
      </c>
      <c r="B62" t="s">
        <v>79</v>
      </c>
    </row>
    <row r="63" spans="1:2">
      <c r="A63">
        <v>33</v>
      </c>
      <c r="B63" t="s">
        <v>80</v>
      </c>
    </row>
    <row r="64" spans="1:2">
      <c r="A64">
        <v>34</v>
      </c>
      <c r="B64" t="s">
        <v>81</v>
      </c>
    </row>
    <row r="65" spans="1:2">
      <c r="A65">
        <v>35</v>
      </c>
      <c r="B65" t="s">
        <v>82</v>
      </c>
    </row>
    <row r="66" spans="1:2">
      <c r="A66">
        <v>36</v>
      </c>
      <c r="B66" t="s">
        <v>83</v>
      </c>
    </row>
    <row r="67" spans="1:2">
      <c r="A67">
        <v>70</v>
      </c>
      <c r="B67" t="s">
        <v>117</v>
      </c>
    </row>
    <row r="68" spans="1:2">
      <c r="A68">
        <v>71</v>
      </c>
      <c r="B68" t="s">
        <v>118</v>
      </c>
    </row>
    <row r="69" spans="1:2">
      <c r="A69">
        <v>72</v>
      </c>
      <c r="B69" t="s">
        <v>119</v>
      </c>
    </row>
    <row r="70" spans="1:2">
      <c r="A70">
        <v>61</v>
      </c>
      <c r="B70" t="s">
        <v>108</v>
      </c>
    </row>
    <row r="71" spans="1:2">
      <c r="A71">
        <v>62</v>
      </c>
      <c r="B71" t="s">
        <v>109</v>
      </c>
    </row>
    <row r="72" spans="1:2">
      <c r="A72">
        <v>63</v>
      </c>
      <c r="B72" t="s">
        <v>110</v>
      </c>
    </row>
    <row r="73" spans="1:2">
      <c r="A73">
        <v>58</v>
      </c>
      <c r="B73" t="s">
        <v>105</v>
      </c>
    </row>
    <row r="74" spans="1:2">
      <c r="A74">
        <v>59</v>
      </c>
      <c r="B74" t="s">
        <v>106</v>
      </c>
    </row>
    <row r="75" spans="1:2">
      <c r="A75">
        <v>60</v>
      </c>
      <c r="B75" t="s">
        <v>107</v>
      </c>
    </row>
    <row r="76" spans="1:2">
      <c r="A76">
        <v>64</v>
      </c>
      <c r="B76" t="s">
        <v>111</v>
      </c>
    </row>
    <row r="77" spans="1:2">
      <c r="A77">
        <v>65</v>
      </c>
      <c r="B77" t="s">
        <v>112</v>
      </c>
    </row>
    <row r="78" spans="1:2">
      <c r="A78">
        <v>66</v>
      </c>
      <c r="B78" t="s">
        <v>113</v>
      </c>
    </row>
    <row r="79" spans="1:2">
      <c r="A79">
        <v>67</v>
      </c>
      <c r="B79" t="s">
        <v>114</v>
      </c>
    </row>
    <row r="80" spans="1:2">
      <c r="A80">
        <v>68</v>
      </c>
      <c r="B80" t="s">
        <v>115</v>
      </c>
    </row>
    <row r="81" spans="1:2">
      <c r="A81">
        <v>69</v>
      </c>
      <c r="B81" t="s">
        <v>116</v>
      </c>
    </row>
    <row r="82" spans="1:2">
      <c r="A82">
        <v>52</v>
      </c>
      <c r="B82" t="s">
        <v>99</v>
      </c>
    </row>
    <row r="83" spans="1:2">
      <c r="A83">
        <v>53</v>
      </c>
      <c r="B83" t="s">
        <v>100</v>
      </c>
    </row>
    <row r="84" spans="1:2">
      <c r="A84">
        <v>54</v>
      </c>
      <c r="B84" t="s">
        <v>101</v>
      </c>
    </row>
    <row r="85" spans="1:2">
      <c r="A85">
        <v>55</v>
      </c>
      <c r="B85" t="s">
        <v>102</v>
      </c>
    </row>
    <row r="86" spans="1:2">
      <c r="A86">
        <v>56</v>
      </c>
      <c r="B86" t="s">
        <v>103</v>
      </c>
    </row>
    <row r="87" spans="1:2">
      <c r="A87">
        <v>57</v>
      </c>
      <c r="B87" t="s">
        <v>104</v>
      </c>
    </row>
    <row r="88" spans="1:2">
      <c r="A88">
        <v>91</v>
      </c>
      <c r="B88" t="s">
        <v>138</v>
      </c>
    </row>
    <row r="89" spans="1:2">
      <c r="A89">
        <v>92</v>
      </c>
      <c r="B89" t="s">
        <v>139</v>
      </c>
    </row>
    <row r="90" spans="1:2">
      <c r="A90">
        <v>93</v>
      </c>
      <c r="B90" t="s">
        <v>140</v>
      </c>
    </row>
    <row r="91" spans="1:2">
      <c r="A91">
        <v>82</v>
      </c>
      <c r="B91" t="s">
        <v>129</v>
      </c>
    </row>
    <row r="92" spans="1:2">
      <c r="A92">
        <v>83</v>
      </c>
      <c r="B92" t="s">
        <v>130</v>
      </c>
    </row>
    <row r="93" spans="1:2">
      <c r="A93">
        <v>84</v>
      </c>
      <c r="B93" t="s">
        <v>131</v>
      </c>
    </row>
    <row r="94" spans="1:2">
      <c r="A94">
        <v>79</v>
      </c>
      <c r="B94" t="s">
        <v>126</v>
      </c>
    </row>
    <row r="95" spans="1:2">
      <c r="A95">
        <v>80</v>
      </c>
      <c r="B95" t="s">
        <v>127</v>
      </c>
    </row>
    <row r="96" spans="1:2">
      <c r="A96">
        <v>81</v>
      </c>
      <c r="B96" t="s">
        <v>128</v>
      </c>
    </row>
    <row r="97" spans="1:2">
      <c r="A97">
        <v>85</v>
      </c>
      <c r="B97" t="s">
        <v>132</v>
      </c>
    </row>
    <row r="98" spans="1:2">
      <c r="A98">
        <v>86</v>
      </c>
      <c r="B98" t="s">
        <v>133</v>
      </c>
    </row>
    <row r="99" spans="1:2">
      <c r="A99">
        <v>87</v>
      </c>
      <c r="B99" t="s">
        <v>134</v>
      </c>
    </row>
    <row r="100" spans="1:2">
      <c r="A100">
        <v>88</v>
      </c>
      <c r="B100" t="s">
        <v>135</v>
      </c>
    </row>
    <row r="101" spans="1:2">
      <c r="A101">
        <v>89</v>
      </c>
      <c r="B101" t="s">
        <v>136</v>
      </c>
    </row>
    <row r="102" spans="1:2">
      <c r="A102">
        <v>90</v>
      </c>
      <c r="B102" t="s">
        <v>137</v>
      </c>
    </row>
    <row r="103" spans="1:2">
      <c r="A103">
        <v>73</v>
      </c>
      <c r="B103" t="s">
        <v>120</v>
      </c>
    </row>
    <row r="104" spans="1:2">
      <c r="A104">
        <v>74</v>
      </c>
      <c r="B104" t="s">
        <v>121</v>
      </c>
    </row>
    <row r="105" spans="1:2">
      <c r="A105">
        <v>75</v>
      </c>
      <c r="B105" t="s">
        <v>122</v>
      </c>
    </row>
    <row r="106" spans="1:2">
      <c r="A106">
        <v>76</v>
      </c>
      <c r="B106" t="s">
        <v>123</v>
      </c>
    </row>
    <row r="107" spans="1:2">
      <c r="A107">
        <v>77</v>
      </c>
      <c r="B107" t="s">
        <v>124</v>
      </c>
    </row>
    <row r="108" spans="1:2">
      <c r="A108">
        <v>78</v>
      </c>
      <c r="B108" t="s">
        <v>125</v>
      </c>
    </row>
    <row r="109" spans="1:2">
      <c r="A109">
        <v>112</v>
      </c>
      <c r="B109" t="s">
        <v>159</v>
      </c>
    </row>
    <row r="110" spans="1:2">
      <c r="A110">
        <v>113</v>
      </c>
      <c r="B110" t="s">
        <v>160</v>
      </c>
    </row>
    <row r="111" spans="1:2">
      <c r="A111">
        <v>114</v>
      </c>
      <c r="B111" t="s">
        <v>161</v>
      </c>
    </row>
    <row r="112" spans="1:2">
      <c r="A112">
        <v>103</v>
      </c>
      <c r="B112" t="s">
        <v>150</v>
      </c>
    </row>
    <row r="113" spans="1:2">
      <c r="A113">
        <v>104</v>
      </c>
      <c r="B113" t="s">
        <v>151</v>
      </c>
    </row>
    <row r="114" spans="1:2">
      <c r="A114">
        <v>105</v>
      </c>
      <c r="B114" t="s">
        <v>152</v>
      </c>
    </row>
    <row r="115" spans="1:2">
      <c r="A115">
        <v>100</v>
      </c>
      <c r="B115" t="s">
        <v>147</v>
      </c>
    </row>
    <row r="116" spans="1:2">
      <c r="A116">
        <v>101</v>
      </c>
      <c r="B116" t="s">
        <v>148</v>
      </c>
    </row>
    <row r="117" spans="1:2">
      <c r="A117">
        <v>102</v>
      </c>
      <c r="B117" t="s">
        <v>149</v>
      </c>
    </row>
    <row r="118" spans="1:2">
      <c r="A118">
        <v>106</v>
      </c>
      <c r="B118" t="s">
        <v>153</v>
      </c>
    </row>
    <row r="119" spans="1:2">
      <c r="A119">
        <v>107</v>
      </c>
      <c r="B119" t="s">
        <v>154</v>
      </c>
    </row>
    <row r="120" spans="1:2">
      <c r="A120">
        <v>108</v>
      </c>
      <c r="B120" t="s">
        <v>155</v>
      </c>
    </row>
    <row r="121" spans="1:2">
      <c r="A121">
        <v>109</v>
      </c>
      <c r="B121" t="s">
        <v>156</v>
      </c>
    </row>
    <row r="122" spans="1:2">
      <c r="A122">
        <v>110</v>
      </c>
      <c r="B122" t="s">
        <v>157</v>
      </c>
    </row>
    <row r="123" spans="1:2">
      <c r="A123">
        <v>111</v>
      </c>
      <c r="B123" t="s">
        <v>158</v>
      </c>
    </row>
    <row r="124" spans="1:2">
      <c r="A124">
        <v>94</v>
      </c>
      <c r="B124" t="s">
        <v>141</v>
      </c>
    </row>
    <row r="125" spans="1:2">
      <c r="A125">
        <v>95</v>
      </c>
      <c r="B125" t="s">
        <v>142</v>
      </c>
    </row>
    <row r="126" spans="1:2">
      <c r="A126">
        <v>96</v>
      </c>
      <c r="B126" t="s">
        <v>143</v>
      </c>
    </row>
    <row r="127" spans="1:2">
      <c r="A127">
        <v>97</v>
      </c>
      <c r="B127" t="s">
        <v>144</v>
      </c>
    </row>
    <row r="128" spans="1:2">
      <c r="A128">
        <v>98</v>
      </c>
      <c r="B128" t="s">
        <v>145</v>
      </c>
    </row>
    <row r="129" spans="1:2">
      <c r="A129">
        <v>99</v>
      </c>
      <c r="B129" t="s">
        <v>146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Luminex for Prism</vt:lpstr>
      <vt:lpstr>Sheet1</vt:lpstr>
      <vt:lpstr>all data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2020-01-24T15:49:23Z</cp:lastPrinted>
  <dcterms:created xsi:type="dcterms:W3CDTF">2019-11-21T20:26:02Z</dcterms:created>
  <dcterms:modified xsi:type="dcterms:W3CDTF">2020-01-30T19:02:44Z</dcterms:modified>
</cp:coreProperties>
</file>