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TRAININGSET3" sheetId="1" r:id="rId1"/>
    <sheet name="TESTSET3" sheetId="3" r:id="rId2"/>
    <sheet name="AMBIGUOUSZONEDETERMINATION" sheetId="2" r:id="rId3"/>
  </sheets>
  <calcPr calcId="145621"/>
</workbook>
</file>

<file path=xl/calcChain.xml><?xml version="1.0" encoding="utf-8"?>
<calcChain xmlns="http://schemas.openxmlformats.org/spreadsheetml/2006/main">
  <c r="F51" i="2" l="1"/>
  <c r="B32" i="2"/>
  <c r="W80" i="1"/>
  <c r="W79" i="1"/>
  <c r="W78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2" i="1"/>
  <c r="W41" i="3"/>
  <c r="W40" i="3"/>
  <c r="W39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2" i="3"/>
  <c r="S43" i="3"/>
  <c r="S41" i="3"/>
  <c r="U40" i="3"/>
  <c r="T40" i="3"/>
  <c r="S40" i="3"/>
  <c r="R40" i="3"/>
  <c r="Q40" i="3"/>
  <c r="U39" i="3"/>
  <c r="U43" i="3" s="1"/>
  <c r="T39" i="3"/>
  <c r="T43" i="3" s="1"/>
  <c r="S39" i="3"/>
  <c r="R39" i="3"/>
  <c r="R43" i="3" s="1"/>
  <c r="Q39" i="3"/>
  <c r="Q44" i="3" s="1"/>
  <c r="P3" i="3"/>
  <c r="Q3" i="3" s="1"/>
  <c r="S3" i="3"/>
  <c r="T3" i="3"/>
  <c r="P4" i="3"/>
  <c r="S4" i="3" s="1"/>
  <c r="Q4" i="3"/>
  <c r="R4" i="3"/>
  <c r="T4" i="3"/>
  <c r="U4" i="3"/>
  <c r="P5" i="3"/>
  <c r="Q5" i="3" s="1"/>
  <c r="S5" i="3"/>
  <c r="T5" i="3"/>
  <c r="P6" i="3"/>
  <c r="S6" i="3" s="1"/>
  <c r="Q6" i="3"/>
  <c r="R6" i="3"/>
  <c r="T6" i="3"/>
  <c r="U6" i="3"/>
  <c r="P7" i="3"/>
  <c r="Q7" i="3" s="1"/>
  <c r="S7" i="3"/>
  <c r="T7" i="3"/>
  <c r="P8" i="3"/>
  <c r="S8" i="3" s="1"/>
  <c r="Q8" i="3"/>
  <c r="R8" i="3"/>
  <c r="T8" i="3"/>
  <c r="U8" i="3"/>
  <c r="P9" i="3"/>
  <c r="Q9" i="3" s="1"/>
  <c r="S9" i="3"/>
  <c r="T9" i="3"/>
  <c r="P10" i="3"/>
  <c r="S10" i="3" s="1"/>
  <c r="Q10" i="3"/>
  <c r="R10" i="3"/>
  <c r="T10" i="3"/>
  <c r="U10" i="3"/>
  <c r="P11" i="3"/>
  <c r="Q11" i="3" s="1"/>
  <c r="S11" i="3"/>
  <c r="T11" i="3"/>
  <c r="P12" i="3"/>
  <c r="S12" i="3" s="1"/>
  <c r="Q12" i="3"/>
  <c r="R12" i="3"/>
  <c r="T12" i="3"/>
  <c r="U12" i="3"/>
  <c r="P13" i="3"/>
  <c r="Q13" i="3" s="1"/>
  <c r="S13" i="3"/>
  <c r="T13" i="3"/>
  <c r="P14" i="3"/>
  <c r="S14" i="3" s="1"/>
  <c r="Q14" i="3"/>
  <c r="R14" i="3"/>
  <c r="T14" i="3"/>
  <c r="U14" i="3"/>
  <c r="P15" i="3"/>
  <c r="Q15" i="3" s="1"/>
  <c r="S15" i="3"/>
  <c r="T15" i="3"/>
  <c r="P16" i="3"/>
  <c r="S16" i="3" s="1"/>
  <c r="Q16" i="3"/>
  <c r="R16" i="3"/>
  <c r="T16" i="3"/>
  <c r="U16" i="3"/>
  <c r="P17" i="3"/>
  <c r="Q17" i="3" s="1"/>
  <c r="S17" i="3"/>
  <c r="T17" i="3"/>
  <c r="P18" i="3"/>
  <c r="S18" i="3" s="1"/>
  <c r="Q18" i="3"/>
  <c r="R18" i="3"/>
  <c r="T18" i="3"/>
  <c r="U18" i="3"/>
  <c r="P19" i="3"/>
  <c r="Q19" i="3" s="1"/>
  <c r="S19" i="3"/>
  <c r="T19" i="3"/>
  <c r="P20" i="3"/>
  <c r="S20" i="3" s="1"/>
  <c r="Q20" i="3"/>
  <c r="R20" i="3"/>
  <c r="T20" i="3"/>
  <c r="U20" i="3"/>
  <c r="P21" i="3"/>
  <c r="Q21" i="3" s="1"/>
  <c r="S21" i="3"/>
  <c r="T21" i="3"/>
  <c r="P22" i="3"/>
  <c r="S22" i="3" s="1"/>
  <c r="Q22" i="3"/>
  <c r="R22" i="3"/>
  <c r="U22" i="3"/>
  <c r="P23" i="3"/>
  <c r="Q23" i="3" s="1"/>
  <c r="S23" i="3"/>
  <c r="T23" i="3"/>
  <c r="P24" i="3"/>
  <c r="S24" i="3" s="1"/>
  <c r="Q24" i="3"/>
  <c r="R24" i="3"/>
  <c r="U24" i="3"/>
  <c r="P25" i="3"/>
  <c r="Q25" i="3" s="1"/>
  <c r="T25" i="3"/>
  <c r="P26" i="3"/>
  <c r="S26" i="3" s="1"/>
  <c r="Q26" i="3"/>
  <c r="R26" i="3"/>
  <c r="T26" i="3"/>
  <c r="U26" i="3"/>
  <c r="P27" i="3"/>
  <c r="Q27" i="3" s="1"/>
  <c r="T27" i="3"/>
  <c r="P28" i="3"/>
  <c r="S28" i="3" s="1"/>
  <c r="Q28" i="3"/>
  <c r="R28" i="3"/>
  <c r="T28" i="3"/>
  <c r="U28" i="3"/>
  <c r="P29" i="3"/>
  <c r="Q29" i="3" s="1"/>
  <c r="T29" i="3"/>
  <c r="P30" i="3"/>
  <c r="S30" i="3" s="1"/>
  <c r="Q30" i="3"/>
  <c r="R30" i="3"/>
  <c r="T30" i="3"/>
  <c r="U30" i="3"/>
  <c r="P31" i="3"/>
  <c r="Q31" i="3" s="1"/>
  <c r="T31" i="3"/>
  <c r="P32" i="3"/>
  <c r="S32" i="3" s="1"/>
  <c r="Q32" i="3"/>
  <c r="R32" i="3"/>
  <c r="T32" i="3"/>
  <c r="U32" i="3"/>
  <c r="P33" i="3"/>
  <c r="Q33" i="3" s="1"/>
  <c r="T33" i="3"/>
  <c r="P34" i="3"/>
  <c r="S34" i="3" s="1"/>
  <c r="Q34" i="3"/>
  <c r="R34" i="3"/>
  <c r="U34" i="3"/>
  <c r="P35" i="3"/>
  <c r="Q35" i="3" s="1"/>
  <c r="P36" i="3"/>
  <c r="S36" i="3" s="1"/>
  <c r="Q36" i="3"/>
  <c r="R36" i="3"/>
  <c r="U36" i="3"/>
  <c r="P2" i="3"/>
  <c r="U2" i="3" s="1"/>
  <c r="P3" i="1"/>
  <c r="P4" i="1"/>
  <c r="P5" i="1"/>
  <c r="P6" i="1"/>
  <c r="U6" i="1" s="1"/>
  <c r="P7" i="1"/>
  <c r="P8" i="1"/>
  <c r="P9" i="1"/>
  <c r="P10" i="1"/>
  <c r="U10" i="1" s="1"/>
  <c r="P11" i="1"/>
  <c r="P12" i="1"/>
  <c r="P13" i="1"/>
  <c r="P14" i="1"/>
  <c r="U14" i="1" s="1"/>
  <c r="P15" i="1"/>
  <c r="P16" i="1"/>
  <c r="P17" i="1"/>
  <c r="P18" i="1"/>
  <c r="U18" i="1" s="1"/>
  <c r="P19" i="1"/>
  <c r="P20" i="1"/>
  <c r="P21" i="1"/>
  <c r="P22" i="1"/>
  <c r="U22" i="1" s="1"/>
  <c r="P23" i="1"/>
  <c r="P24" i="1"/>
  <c r="P25" i="1"/>
  <c r="P26" i="1"/>
  <c r="U26" i="1" s="1"/>
  <c r="P27" i="1"/>
  <c r="P28" i="1"/>
  <c r="P29" i="1"/>
  <c r="P30" i="1"/>
  <c r="U30" i="1" s="1"/>
  <c r="P31" i="1"/>
  <c r="P32" i="1"/>
  <c r="P33" i="1"/>
  <c r="P34" i="1"/>
  <c r="U34" i="1" s="1"/>
  <c r="P35" i="1"/>
  <c r="P36" i="1"/>
  <c r="P37" i="1"/>
  <c r="P38" i="1"/>
  <c r="U38" i="1" s="1"/>
  <c r="P39" i="1"/>
  <c r="P40" i="1"/>
  <c r="P41" i="1"/>
  <c r="P42" i="1"/>
  <c r="U42" i="1" s="1"/>
  <c r="P43" i="1"/>
  <c r="P44" i="1"/>
  <c r="P45" i="1"/>
  <c r="P46" i="1"/>
  <c r="U46" i="1" s="1"/>
  <c r="P47" i="1"/>
  <c r="P48" i="1"/>
  <c r="P49" i="1"/>
  <c r="P50" i="1"/>
  <c r="U50" i="1" s="1"/>
  <c r="P51" i="1"/>
  <c r="P52" i="1"/>
  <c r="P53" i="1"/>
  <c r="P54" i="1"/>
  <c r="U54" i="1" s="1"/>
  <c r="P55" i="1"/>
  <c r="P56" i="1"/>
  <c r="P57" i="1"/>
  <c r="P58" i="1"/>
  <c r="U58" i="1" s="1"/>
  <c r="P59" i="1"/>
  <c r="P60" i="1"/>
  <c r="P61" i="1"/>
  <c r="P62" i="1"/>
  <c r="U62" i="1" s="1"/>
  <c r="P63" i="1"/>
  <c r="P64" i="1"/>
  <c r="P65" i="1"/>
  <c r="P66" i="1"/>
  <c r="U66" i="1" s="1"/>
  <c r="P67" i="1"/>
  <c r="P68" i="1"/>
  <c r="P69" i="1"/>
  <c r="P70" i="1"/>
  <c r="U70" i="1" s="1"/>
  <c r="P71" i="1"/>
  <c r="P72" i="1"/>
  <c r="P73" i="1"/>
  <c r="P74" i="1"/>
  <c r="U74" i="1" s="1"/>
  <c r="P75" i="1"/>
  <c r="P76" i="1"/>
  <c r="P2" i="1"/>
  <c r="S2" i="1" s="1"/>
  <c r="R2" i="3"/>
  <c r="R3" i="1"/>
  <c r="S3" i="1"/>
  <c r="T3" i="1"/>
  <c r="U3" i="1"/>
  <c r="R4" i="1"/>
  <c r="S4" i="1"/>
  <c r="T4" i="1"/>
  <c r="U4" i="1"/>
  <c r="R5" i="1"/>
  <c r="S5" i="1"/>
  <c r="T5" i="1"/>
  <c r="U5" i="1"/>
  <c r="T6" i="1"/>
  <c r="R7" i="1"/>
  <c r="S7" i="1"/>
  <c r="T7" i="1"/>
  <c r="U7" i="1"/>
  <c r="R8" i="1"/>
  <c r="S8" i="1"/>
  <c r="T8" i="1"/>
  <c r="U8" i="1"/>
  <c r="R9" i="1"/>
  <c r="S9" i="1"/>
  <c r="T9" i="1"/>
  <c r="U9" i="1"/>
  <c r="T10" i="1"/>
  <c r="R11" i="1"/>
  <c r="S11" i="1"/>
  <c r="T11" i="1"/>
  <c r="U11" i="1"/>
  <c r="R12" i="1"/>
  <c r="S12" i="1"/>
  <c r="T12" i="1"/>
  <c r="U12" i="1"/>
  <c r="R13" i="1"/>
  <c r="S13" i="1"/>
  <c r="T13" i="1"/>
  <c r="U13" i="1"/>
  <c r="T14" i="1"/>
  <c r="R15" i="1"/>
  <c r="S15" i="1"/>
  <c r="T15" i="1"/>
  <c r="U15" i="1"/>
  <c r="R16" i="1"/>
  <c r="S16" i="1"/>
  <c r="T16" i="1"/>
  <c r="U16" i="1"/>
  <c r="R17" i="1"/>
  <c r="S17" i="1"/>
  <c r="T17" i="1"/>
  <c r="U17" i="1"/>
  <c r="T18" i="1"/>
  <c r="R19" i="1"/>
  <c r="S19" i="1"/>
  <c r="T19" i="1"/>
  <c r="U19" i="1"/>
  <c r="R20" i="1"/>
  <c r="S20" i="1"/>
  <c r="T20" i="1"/>
  <c r="U20" i="1"/>
  <c r="R21" i="1"/>
  <c r="S21" i="1"/>
  <c r="T21" i="1"/>
  <c r="U21" i="1"/>
  <c r="T22" i="1"/>
  <c r="R23" i="1"/>
  <c r="S23" i="1"/>
  <c r="T23" i="1"/>
  <c r="U23" i="1"/>
  <c r="R24" i="1"/>
  <c r="S24" i="1"/>
  <c r="T24" i="1"/>
  <c r="U24" i="1"/>
  <c r="R25" i="1"/>
  <c r="S25" i="1"/>
  <c r="T25" i="1"/>
  <c r="U25" i="1"/>
  <c r="T26" i="1"/>
  <c r="R27" i="1"/>
  <c r="S27" i="1"/>
  <c r="T27" i="1"/>
  <c r="U27" i="1"/>
  <c r="R28" i="1"/>
  <c r="S28" i="1"/>
  <c r="T28" i="1"/>
  <c r="U28" i="1"/>
  <c r="R29" i="1"/>
  <c r="S29" i="1"/>
  <c r="T29" i="1"/>
  <c r="U29" i="1"/>
  <c r="T30" i="1"/>
  <c r="R31" i="1"/>
  <c r="S31" i="1"/>
  <c r="T31" i="1"/>
  <c r="U31" i="1"/>
  <c r="R32" i="1"/>
  <c r="S32" i="1"/>
  <c r="T32" i="1"/>
  <c r="U32" i="1"/>
  <c r="R33" i="1"/>
  <c r="S33" i="1"/>
  <c r="T33" i="1"/>
  <c r="U33" i="1"/>
  <c r="T34" i="1"/>
  <c r="R35" i="1"/>
  <c r="S35" i="1"/>
  <c r="T35" i="1"/>
  <c r="U35" i="1"/>
  <c r="R36" i="1"/>
  <c r="S36" i="1"/>
  <c r="T36" i="1"/>
  <c r="U36" i="1"/>
  <c r="R37" i="1"/>
  <c r="S37" i="1"/>
  <c r="T37" i="1"/>
  <c r="U37" i="1"/>
  <c r="T38" i="1"/>
  <c r="R39" i="1"/>
  <c r="S39" i="1"/>
  <c r="T39" i="1"/>
  <c r="U39" i="1"/>
  <c r="R40" i="1"/>
  <c r="S40" i="1"/>
  <c r="T40" i="1"/>
  <c r="U40" i="1"/>
  <c r="R41" i="1"/>
  <c r="S41" i="1"/>
  <c r="T41" i="1"/>
  <c r="U41" i="1"/>
  <c r="T42" i="1"/>
  <c r="R43" i="1"/>
  <c r="S43" i="1"/>
  <c r="T43" i="1"/>
  <c r="U43" i="1"/>
  <c r="R44" i="1"/>
  <c r="S44" i="1"/>
  <c r="T44" i="1"/>
  <c r="U44" i="1"/>
  <c r="R45" i="1"/>
  <c r="S45" i="1"/>
  <c r="T45" i="1"/>
  <c r="U45" i="1"/>
  <c r="T46" i="1"/>
  <c r="R47" i="1"/>
  <c r="S47" i="1"/>
  <c r="T47" i="1"/>
  <c r="U47" i="1"/>
  <c r="R48" i="1"/>
  <c r="S48" i="1"/>
  <c r="T48" i="1"/>
  <c r="U48" i="1"/>
  <c r="R49" i="1"/>
  <c r="S49" i="1"/>
  <c r="T49" i="1"/>
  <c r="U49" i="1"/>
  <c r="T50" i="1"/>
  <c r="R51" i="1"/>
  <c r="S51" i="1"/>
  <c r="T51" i="1"/>
  <c r="U51" i="1"/>
  <c r="R52" i="1"/>
  <c r="S52" i="1"/>
  <c r="T52" i="1"/>
  <c r="U52" i="1"/>
  <c r="R53" i="1"/>
  <c r="S53" i="1"/>
  <c r="T53" i="1"/>
  <c r="U53" i="1"/>
  <c r="T54" i="1"/>
  <c r="R55" i="1"/>
  <c r="S55" i="1"/>
  <c r="T55" i="1"/>
  <c r="U55" i="1"/>
  <c r="R56" i="1"/>
  <c r="S56" i="1"/>
  <c r="T56" i="1"/>
  <c r="U56" i="1"/>
  <c r="R57" i="1"/>
  <c r="S57" i="1"/>
  <c r="T57" i="1"/>
  <c r="U57" i="1"/>
  <c r="T58" i="1"/>
  <c r="R59" i="1"/>
  <c r="S59" i="1"/>
  <c r="T59" i="1"/>
  <c r="U59" i="1"/>
  <c r="R60" i="1"/>
  <c r="S60" i="1"/>
  <c r="T60" i="1"/>
  <c r="U60" i="1"/>
  <c r="R61" i="1"/>
  <c r="S61" i="1"/>
  <c r="T61" i="1"/>
  <c r="U61" i="1"/>
  <c r="T62" i="1"/>
  <c r="R63" i="1"/>
  <c r="S63" i="1"/>
  <c r="T63" i="1"/>
  <c r="U63" i="1"/>
  <c r="R64" i="1"/>
  <c r="S64" i="1"/>
  <c r="T64" i="1"/>
  <c r="U64" i="1"/>
  <c r="R65" i="1"/>
  <c r="S65" i="1"/>
  <c r="T65" i="1"/>
  <c r="U65" i="1"/>
  <c r="T66" i="1"/>
  <c r="R67" i="1"/>
  <c r="S67" i="1"/>
  <c r="T67" i="1"/>
  <c r="U67" i="1"/>
  <c r="R68" i="1"/>
  <c r="S68" i="1"/>
  <c r="T68" i="1"/>
  <c r="U68" i="1"/>
  <c r="R69" i="1"/>
  <c r="S69" i="1"/>
  <c r="T69" i="1"/>
  <c r="U69" i="1"/>
  <c r="T70" i="1"/>
  <c r="R71" i="1"/>
  <c r="S71" i="1"/>
  <c r="T71" i="1"/>
  <c r="U71" i="1"/>
  <c r="R72" i="1"/>
  <c r="S72" i="1"/>
  <c r="T72" i="1"/>
  <c r="U72" i="1"/>
  <c r="R73" i="1"/>
  <c r="S73" i="1"/>
  <c r="T73" i="1"/>
  <c r="U73" i="1"/>
  <c r="T74" i="1"/>
  <c r="R75" i="1"/>
  <c r="S75" i="1"/>
  <c r="T75" i="1"/>
  <c r="U75" i="1"/>
  <c r="R76" i="1"/>
  <c r="S76" i="1"/>
  <c r="T76" i="1"/>
  <c r="U7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47" i="3" l="1"/>
  <c r="Q46" i="3"/>
  <c r="Q50" i="3"/>
  <c r="Q49" i="3"/>
  <c r="T41" i="3"/>
  <c r="Q41" i="3"/>
  <c r="U41" i="3"/>
  <c r="R41" i="3"/>
  <c r="T35" i="3"/>
  <c r="S35" i="3"/>
  <c r="S31" i="3"/>
  <c r="S27" i="3"/>
  <c r="S25" i="3"/>
  <c r="R33" i="3"/>
  <c r="R19" i="3"/>
  <c r="R17" i="3"/>
  <c r="R15" i="3"/>
  <c r="R13" i="3"/>
  <c r="R11" i="3"/>
  <c r="R9" i="3"/>
  <c r="R7" i="3"/>
  <c r="R5" i="3"/>
  <c r="R3" i="3"/>
  <c r="S33" i="3"/>
  <c r="S29" i="3"/>
  <c r="T36" i="3"/>
  <c r="R35" i="3"/>
  <c r="T34" i="3"/>
  <c r="R31" i="3"/>
  <c r="R29" i="3"/>
  <c r="R27" i="3"/>
  <c r="R25" i="3"/>
  <c r="T24" i="3"/>
  <c r="R23" i="3"/>
  <c r="T22" i="3"/>
  <c r="R21" i="3"/>
  <c r="U35" i="3"/>
  <c r="U33" i="3"/>
  <c r="U31" i="3"/>
  <c r="U29" i="3"/>
  <c r="U27" i="3"/>
  <c r="U25" i="3"/>
  <c r="U23" i="3"/>
  <c r="U21" i="3"/>
  <c r="U19" i="3"/>
  <c r="U17" i="3"/>
  <c r="U15" i="3"/>
  <c r="U13" i="3"/>
  <c r="U11" i="3"/>
  <c r="U9" i="3"/>
  <c r="U7" i="3"/>
  <c r="U5" i="3"/>
  <c r="U3" i="3"/>
  <c r="S74" i="1"/>
  <c r="S70" i="1"/>
  <c r="S66" i="1"/>
  <c r="S62" i="1"/>
  <c r="S58" i="1"/>
  <c r="S54" i="1"/>
  <c r="S50" i="1"/>
  <c r="S46" i="1"/>
  <c r="S42" i="1"/>
  <c r="S38" i="1"/>
  <c r="S34" i="1"/>
  <c r="S30" i="1"/>
  <c r="S26" i="1"/>
  <c r="S22" i="1"/>
  <c r="S18" i="1"/>
  <c r="S79" i="1" s="1"/>
  <c r="S14" i="1"/>
  <c r="S10" i="1"/>
  <c r="S78" i="1" s="1"/>
  <c r="S6" i="1"/>
  <c r="R74" i="1"/>
  <c r="R70" i="1"/>
  <c r="R66" i="1"/>
  <c r="R62" i="1"/>
  <c r="R58" i="1"/>
  <c r="R54" i="1"/>
  <c r="R50" i="1"/>
  <c r="R46" i="1"/>
  <c r="R42" i="1"/>
  <c r="R38" i="1"/>
  <c r="R34" i="1"/>
  <c r="R30" i="1"/>
  <c r="R26" i="1"/>
  <c r="R22" i="1"/>
  <c r="R18" i="1"/>
  <c r="R14" i="1"/>
  <c r="R10" i="1"/>
  <c r="R6" i="1"/>
  <c r="U2" i="1"/>
  <c r="R2" i="1"/>
  <c r="T2" i="1"/>
  <c r="Q2" i="1"/>
  <c r="S2" i="3"/>
  <c r="T2" i="3"/>
  <c r="Q2" i="3"/>
  <c r="D36" i="3"/>
  <c r="I36" i="3" s="1"/>
  <c r="D35" i="3"/>
  <c r="I35" i="3" s="1"/>
  <c r="D34" i="3"/>
  <c r="I34" i="3" s="1"/>
  <c r="D33" i="3"/>
  <c r="I33" i="3" s="1"/>
  <c r="D32" i="3"/>
  <c r="I32" i="3" s="1"/>
  <c r="D31" i="3"/>
  <c r="I31" i="3" s="1"/>
  <c r="D30" i="3"/>
  <c r="I30" i="3" s="1"/>
  <c r="D29" i="3"/>
  <c r="I29" i="3" s="1"/>
  <c r="D28" i="3"/>
  <c r="I28" i="3" s="1"/>
  <c r="D27" i="3"/>
  <c r="I27" i="3" s="1"/>
  <c r="D26" i="3"/>
  <c r="I26" i="3" s="1"/>
  <c r="D25" i="3"/>
  <c r="I25" i="3" s="1"/>
  <c r="D24" i="3"/>
  <c r="I24" i="3" s="1"/>
  <c r="D23" i="3"/>
  <c r="I23" i="3" s="1"/>
  <c r="D22" i="3"/>
  <c r="I22" i="3" s="1"/>
  <c r="D21" i="3"/>
  <c r="I21" i="3" s="1"/>
  <c r="D20" i="3"/>
  <c r="I20" i="3" s="1"/>
  <c r="D19" i="3"/>
  <c r="I19" i="3" s="1"/>
  <c r="D18" i="3"/>
  <c r="H18" i="3" s="1"/>
  <c r="D17" i="3"/>
  <c r="I17" i="3" s="1"/>
  <c r="D16" i="3"/>
  <c r="G16" i="3" s="1"/>
  <c r="D15" i="3"/>
  <c r="I15" i="3" s="1"/>
  <c r="D14" i="3"/>
  <c r="E14" i="3" s="1"/>
  <c r="D13" i="3"/>
  <c r="I13" i="3" s="1"/>
  <c r="D12" i="3"/>
  <c r="I12" i="3" s="1"/>
  <c r="D11" i="3"/>
  <c r="I11" i="3" s="1"/>
  <c r="D10" i="3"/>
  <c r="G10" i="3" s="1"/>
  <c r="D9" i="3"/>
  <c r="I9" i="3" s="1"/>
  <c r="D8" i="3"/>
  <c r="E8" i="3" s="1"/>
  <c r="D7" i="3"/>
  <c r="I7" i="3" s="1"/>
  <c r="D6" i="3"/>
  <c r="E6" i="3" s="1"/>
  <c r="D5" i="3"/>
  <c r="I5" i="3" s="1"/>
  <c r="D4" i="3"/>
  <c r="I4" i="3" s="1"/>
  <c r="D3" i="3"/>
  <c r="I3" i="3" s="1"/>
  <c r="D2" i="3"/>
  <c r="E2" i="3" s="1"/>
  <c r="R78" i="1" l="1"/>
  <c r="R79" i="1"/>
  <c r="U79" i="1"/>
  <c r="U78" i="1"/>
  <c r="Q79" i="1"/>
  <c r="Q78" i="1"/>
  <c r="S82" i="1"/>
  <c r="S80" i="1"/>
  <c r="T79" i="1"/>
  <c r="T78" i="1"/>
  <c r="F3" i="3"/>
  <c r="F5" i="3"/>
  <c r="F7" i="3"/>
  <c r="F9" i="3"/>
  <c r="F11" i="3"/>
  <c r="F13" i="3"/>
  <c r="F15" i="3"/>
  <c r="F17" i="3"/>
  <c r="F19" i="3"/>
  <c r="F21" i="3"/>
  <c r="F23" i="3"/>
  <c r="F25" i="3"/>
  <c r="F27" i="3"/>
  <c r="F29" i="3"/>
  <c r="F31" i="3"/>
  <c r="F33" i="3"/>
  <c r="F35" i="3"/>
  <c r="G3" i="3"/>
  <c r="G5" i="3"/>
  <c r="G7" i="3"/>
  <c r="G9" i="3"/>
  <c r="G11" i="3"/>
  <c r="G13" i="3"/>
  <c r="G15" i="3"/>
  <c r="G17" i="3"/>
  <c r="G19" i="3"/>
  <c r="G21" i="3"/>
  <c r="G23" i="3"/>
  <c r="G25" i="3"/>
  <c r="G27" i="3"/>
  <c r="G29" i="3"/>
  <c r="G31" i="3"/>
  <c r="G33" i="3"/>
  <c r="G35" i="3"/>
  <c r="H2" i="3"/>
  <c r="H6" i="3"/>
  <c r="H12" i="3"/>
  <c r="H24" i="3"/>
  <c r="I6" i="3"/>
  <c r="I10" i="3"/>
  <c r="E18" i="3"/>
  <c r="H3" i="3"/>
  <c r="H5" i="3"/>
  <c r="F6" i="3"/>
  <c r="H7" i="3"/>
  <c r="F8" i="3"/>
  <c r="H9" i="3"/>
  <c r="H11" i="3"/>
  <c r="H13" i="3"/>
  <c r="F14" i="3"/>
  <c r="H15" i="3"/>
  <c r="F16" i="3"/>
  <c r="H17" i="3"/>
  <c r="F18" i="3"/>
  <c r="H19" i="3"/>
  <c r="F20" i="3"/>
  <c r="H21" i="3"/>
  <c r="F22" i="3"/>
  <c r="H23" i="3"/>
  <c r="F24" i="3"/>
  <c r="H25" i="3"/>
  <c r="F26" i="3"/>
  <c r="H27" i="3"/>
  <c r="F28" i="3"/>
  <c r="H29" i="3"/>
  <c r="F30" i="3"/>
  <c r="H31" i="3"/>
  <c r="F32" i="3"/>
  <c r="H33" i="3"/>
  <c r="F34" i="3"/>
  <c r="H35" i="3"/>
  <c r="F36" i="3"/>
  <c r="H4" i="3"/>
  <c r="H8" i="3"/>
  <c r="H10" i="3"/>
  <c r="H16" i="3"/>
  <c r="H30" i="3"/>
  <c r="H34" i="3"/>
  <c r="H36" i="3"/>
  <c r="I2" i="3"/>
  <c r="E4" i="3"/>
  <c r="I8" i="3"/>
  <c r="E10" i="3"/>
  <c r="I14" i="3"/>
  <c r="E16" i="3"/>
  <c r="I16" i="3"/>
  <c r="I18" i="3"/>
  <c r="F2" i="3"/>
  <c r="F4" i="3"/>
  <c r="F10" i="3"/>
  <c r="F12" i="3"/>
  <c r="G2" i="3"/>
  <c r="E3" i="3"/>
  <c r="G4" i="3"/>
  <c r="E5" i="3"/>
  <c r="G6" i="3"/>
  <c r="E7" i="3"/>
  <c r="G8" i="3"/>
  <c r="E9" i="3"/>
  <c r="E11" i="3"/>
  <c r="G12" i="3"/>
  <c r="E13" i="3"/>
  <c r="G14" i="3"/>
  <c r="E15" i="3"/>
  <c r="E17" i="3"/>
  <c r="G18" i="3"/>
  <c r="E19" i="3"/>
  <c r="G20" i="3"/>
  <c r="E21" i="3"/>
  <c r="G22" i="3"/>
  <c r="E23" i="3"/>
  <c r="G24" i="3"/>
  <c r="E25" i="3"/>
  <c r="G26" i="3"/>
  <c r="E27" i="3"/>
  <c r="G28" i="3"/>
  <c r="E29" i="3"/>
  <c r="G30" i="3"/>
  <c r="E31" i="3"/>
  <c r="G32" i="3"/>
  <c r="E33" i="3"/>
  <c r="G34" i="3"/>
  <c r="E35" i="3"/>
  <c r="G36" i="3"/>
  <c r="H14" i="3"/>
  <c r="H20" i="3"/>
  <c r="H22" i="3"/>
  <c r="H26" i="3"/>
  <c r="H28" i="3"/>
  <c r="H32" i="3"/>
  <c r="E12" i="3"/>
  <c r="E20" i="3"/>
  <c r="E22" i="3"/>
  <c r="E24" i="3"/>
  <c r="E26" i="3"/>
  <c r="E28" i="3"/>
  <c r="E30" i="3"/>
  <c r="E32" i="3"/>
  <c r="E34" i="3"/>
  <c r="E36" i="3"/>
  <c r="U82" i="1" l="1"/>
  <c r="U80" i="1"/>
  <c r="T82" i="1"/>
  <c r="T80" i="1"/>
  <c r="Q83" i="1"/>
  <c r="Q80" i="1"/>
  <c r="R82" i="1"/>
  <c r="R80" i="1"/>
  <c r="E40" i="3"/>
  <c r="F39" i="3"/>
  <c r="F40" i="3"/>
  <c r="I40" i="3"/>
  <c r="I39" i="3"/>
  <c r="H39" i="3"/>
  <c r="H40" i="3"/>
  <c r="G40" i="3"/>
  <c r="G39" i="3"/>
  <c r="E39" i="3"/>
  <c r="Q85" i="1" l="1"/>
  <c r="Q86" i="1"/>
  <c r="Q89" i="1"/>
  <c r="Q88" i="1"/>
  <c r="E44" i="3"/>
  <c r="E41" i="3"/>
  <c r="G43" i="3"/>
  <c r="G41" i="3"/>
  <c r="I41" i="3"/>
  <c r="I43" i="3"/>
  <c r="F43" i="3"/>
  <c r="F41" i="3"/>
  <c r="H43" i="3"/>
  <c r="H41" i="3"/>
  <c r="E50" i="3" l="1"/>
  <c r="E49" i="3"/>
  <c r="E47" i="3"/>
  <c r="E46" i="3"/>
  <c r="F50" i="2" l="1"/>
  <c r="F49" i="2"/>
  <c r="B31" i="2"/>
  <c r="B30" i="2"/>
  <c r="G5" i="1"/>
  <c r="G9" i="1"/>
  <c r="G10" i="1"/>
  <c r="G14" i="1"/>
  <c r="G15" i="1"/>
  <c r="G21" i="1"/>
  <c r="G25" i="1"/>
  <c r="G26" i="1"/>
  <c r="G30" i="1"/>
  <c r="G31" i="1"/>
  <c r="G37" i="1"/>
  <c r="G41" i="1"/>
  <c r="G42" i="1"/>
  <c r="G46" i="1"/>
  <c r="G47" i="1"/>
  <c r="G53" i="1"/>
  <c r="G57" i="1"/>
  <c r="G58" i="1"/>
  <c r="G62" i="1"/>
  <c r="G63" i="1"/>
  <c r="G69" i="1"/>
  <c r="G73" i="1"/>
  <c r="G74" i="1"/>
  <c r="D3" i="1"/>
  <c r="E3" i="1" s="1"/>
  <c r="D4" i="1"/>
  <c r="H4" i="1" s="1"/>
  <c r="D5" i="1"/>
  <c r="H5" i="1" s="1"/>
  <c r="D6" i="1"/>
  <c r="H6" i="1" s="1"/>
  <c r="D7" i="1"/>
  <c r="E7" i="1" s="1"/>
  <c r="D8" i="1"/>
  <c r="E8" i="1" s="1"/>
  <c r="D9" i="1"/>
  <c r="H9" i="1" s="1"/>
  <c r="D10" i="1"/>
  <c r="H10" i="1" s="1"/>
  <c r="D11" i="1"/>
  <c r="E11" i="1" s="1"/>
  <c r="D12" i="1"/>
  <c r="H12" i="1" s="1"/>
  <c r="D13" i="1"/>
  <c r="H13" i="1" s="1"/>
  <c r="D14" i="1"/>
  <c r="H14" i="1" s="1"/>
  <c r="D15" i="1"/>
  <c r="E15" i="1" s="1"/>
  <c r="D16" i="1"/>
  <c r="H16" i="1" s="1"/>
  <c r="D17" i="1"/>
  <c r="H17" i="1" s="1"/>
  <c r="D18" i="1"/>
  <c r="H18" i="1" s="1"/>
  <c r="D19" i="1"/>
  <c r="E19" i="1" s="1"/>
  <c r="D20" i="1"/>
  <c r="E20" i="1" s="1"/>
  <c r="D21" i="1"/>
  <c r="H21" i="1" s="1"/>
  <c r="D22" i="1"/>
  <c r="H22" i="1" s="1"/>
  <c r="D23" i="1"/>
  <c r="E23" i="1" s="1"/>
  <c r="D24" i="1"/>
  <c r="E24" i="1" s="1"/>
  <c r="D25" i="1"/>
  <c r="H25" i="1" s="1"/>
  <c r="D26" i="1"/>
  <c r="H26" i="1" s="1"/>
  <c r="D27" i="1"/>
  <c r="E27" i="1" s="1"/>
  <c r="D28" i="1"/>
  <c r="E28" i="1" s="1"/>
  <c r="D29" i="1"/>
  <c r="H29" i="1" s="1"/>
  <c r="D30" i="1"/>
  <c r="H30" i="1" s="1"/>
  <c r="D31" i="1"/>
  <c r="E31" i="1" s="1"/>
  <c r="D32" i="1"/>
  <c r="H32" i="1" s="1"/>
  <c r="D33" i="1"/>
  <c r="H33" i="1" s="1"/>
  <c r="D34" i="1"/>
  <c r="H34" i="1" s="1"/>
  <c r="D35" i="1"/>
  <c r="E35" i="1" s="1"/>
  <c r="D36" i="1"/>
  <c r="H36" i="1" s="1"/>
  <c r="D37" i="1"/>
  <c r="H37" i="1" s="1"/>
  <c r="D38" i="1"/>
  <c r="H38" i="1" s="1"/>
  <c r="D39" i="1"/>
  <c r="E39" i="1" s="1"/>
  <c r="D40" i="1"/>
  <c r="H40" i="1" s="1"/>
  <c r="D41" i="1"/>
  <c r="H41" i="1" s="1"/>
  <c r="D42" i="1"/>
  <c r="H42" i="1" s="1"/>
  <c r="D43" i="1"/>
  <c r="E43" i="1" s="1"/>
  <c r="D44" i="1"/>
  <c r="E44" i="1" s="1"/>
  <c r="D45" i="1"/>
  <c r="H45" i="1" s="1"/>
  <c r="D46" i="1"/>
  <c r="H46" i="1" s="1"/>
  <c r="D47" i="1"/>
  <c r="E47" i="1" s="1"/>
  <c r="D48" i="1"/>
  <c r="E48" i="1" s="1"/>
  <c r="D49" i="1"/>
  <c r="H49" i="1" s="1"/>
  <c r="D50" i="1"/>
  <c r="H50" i="1" s="1"/>
  <c r="D51" i="1"/>
  <c r="E51" i="1" s="1"/>
  <c r="D52" i="1"/>
  <c r="H52" i="1" s="1"/>
  <c r="D53" i="1"/>
  <c r="H53" i="1" s="1"/>
  <c r="D54" i="1"/>
  <c r="H54" i="1" s="1"/>
  <c r="D55" i="1"/>
  <c r="E55" i="1" s="1"/>
  <c r="D56" i="1"/>
  <c r="E56" i="1" s="1"/>
  <c r="D57" i="1"/>
  <c r="H57" i="1" s="1"/>
  <c r="D58" i="1"/>
  <c r="H58" i="1" s="1"/>
  <c r="D59" i="1"/>
  <c r="H59" i="1" s="1"/>
  <c r="D60" i="1"/>
  <c r="H60" i="1" s="1"/>
  <c r="D61" i="1"/>
  <c r="H61" i="1" s="1"/>
  <c r="D62" i="1"/>
  <c r="H62" i="1" s="1"/>
  <c r="D63" i="1"/>
  <c r="H63" i="1" s="1"/>
  <c r="D64" i="1"/>
  <c r="E64" i="1" s="1"/>
  <c r="D65" i="1"/>
  <c r="H65" i="1" s="1"/>
  <c r="D66" i="1"/>
  <c r="H66" i="1" s="1"/>
  <c r="D67" i="1"/>
  <c r="H67" i="1" s="1"/>
  <c r="D68" i="1"/>
  <c r="H68" i="1" s="1"/>
  <c r="D69" i="1"/>
  <c r="H69" i="1" s="1"/>
  <c r="D70" i="1"/>
  <c r="H70" i="1" s="1"/>
  <c r="D71" i="1"/>
  <c r="H71" i="1" s="1"/>
  <c r="D72" i="1"/>
  <c r="E72" i="1" s="1"/>
  <c r="D73" i="1"/>
  <c r="H73" i="1" s="1"/>
  <c r="D74" i="1"/>
  <c r="H74" i="1" s="1"/>
  <c r="D75" i="1"/>
  <c r="H75" i="1" s="1"/>
  <c r="D76" i="1"/>
  <c r="H76" i="1" s="1"/>
  <c r="D2" i="1"/>
  <c r="E2" i="1" s="1"/>
  <c r="E5" i="1"/>
  <c r="E6" i="1"/>
  <c r="E9" i="1"/>
  <c r="E10" i="1"/>
  <c r="E13" i="1"/>
  <c r="E14" i="1"/>
  <c r="E17" i="1"/>
  <c r="E18" i="1"/>
  <c r="E21" i="1"/>
  <c r="E22" i="1"/>
  <c r="E25" i="1"/>
  <c r="E26" i="1"/>
  <c r="E29" i="1"/>
  <c r="E30" i="1"/>
  <c r="E33" i="1"/>
  <c r="E34" i="1"/>
  <c r="E37" i="1"/>
  <c r="E38" i="1"/>
  <c r="E41" i="1"/>
  <c r="E42" i="1"/>
  <c r="E45" i="1"/>
  <c r="E46" i="1"/>
  <c r="E49" i="1"/>
  <c r="E50" i="1"/>
  <c r="E53" i="1"/>
  <c r="E54" i="1"/>
  <c r="E57" i="1"/>
  <c r="E58" i="1"/>
  <c r="E61" i="1"/>
  <c r="E62" i="1"/>
  <c r="E65" i="1"/>
  <c r="E66" i="1"/>
  <c r="E69" i="1"/>
  <c r="E70" i="1"/>
  <c r="E73" i="1"/>
  <c r="E74" i="1"/>
  <c r="G51" i="1" l="1"/>
  <c r="G35" i="1"/>
  <c r="G19" i="1"/>
  <c r="H2" i="1"/>
  <c r="G71" i="1"/>
  <c r="G66" i="1"/>
  <c r="G61" i="1"/>
  <c r="G55" i="1"/>
  <c r="G50" i="1"/>
  <c r="G45" i="1"/>
  <c r="G39" i="1"/>
  <c r="G34" i="1"/>
  <c r="G29" i="1"/>
  <c r="G23" i="1"/>
  <c r="G18" i="1"/>
  <c r="G13" i="1"/>
  <c r="G7" i="1"/>
  <c r="G67" i="1"/>
  <c r="G3" i="1"/>
  <c r="G75" i="1"/>
  <c r="G70" i="1"/>
  <c r="G65" i="1"/>
  <c r="G59" i="1"/>
  <c r="G54" i="1"/>
  <c r="G49" i="1"/>
  <c r="G43" i="1"/>
  <c r="G38" i="1"/>
  <c r="G33" i="1"/>
  <c r="G27" i="1"/>
  <c r="G22" i="1"/>
  <c r="G17" i="1"/>
  <c r="G11" i="1"/>
  <c r="G6" i="1"/>
  <c r="G72" i="1"/>
  <c r="G64" i="1"/>
  <c r="G48" i="1"/>
  <c r="G40" i="1"/>
  <c r="G36" i="1"/>
  <c r="G20" i="1"/>
  <c r="G12" i="1"/>
  <c r="G8" i="1"/>
  <c r="I2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G76" i="1"/>
  <c r="G68" i="1"/>
  <c r="G56" i="1"/>
  <c r="G52" i="1"/>
  <c r="G32" i="1"/>
  <c r="G4" i="1"/>
  <c r="F2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G60" i="1"/>
  <c r="G44" i="1"/>
  <c r="G28" i="1"/>
  <c r="G24" i="1"/>
  <c r="G16" i="1"/>
  <c r="G2" i="1"/>
  <c r="G79" i="1" s="1"/>
  <c r="H72" i="1"/>
  <c r="H64" i="1"/>
  <c r="H56" i="1"/>
  <c r="H55" i="1"/>
  <c r="H51" i="1"/>
  <c r="H48" i="1"/>
  <c r="H47" i="1"/>
  <c r="H44" i="1"/>
  <c r="H43" i="1"/>
  <c r="H39" i="1"/>
  <c r="H35" i="1"/>
  <c r="H31" i="1"/>
  <c r="H28" i="1"/>
  <c r="H27" i="1"/>
  <c r="H24" i="1"/>
  <c r="H23" i="1"/>
  <c r="H20" i="1"/>
  <c r="H19" i="1"/>
  <c r="H15" i="1"/>
  <c r="H11" i="1"/>
  <c r="H8" i="1"/>
  <c r="H7" i="1"/>
  <c r="H3" i="1"/>
  <c r="E76" i="1"/>
  <c r="E68" i="1"/>
  <c r="E60" i="1"/>
  <c r="E52" i="1"/>
  <c r="E40" i="1"/>
  <c r="E36" i="1"/>
  <c r="E32" i="1"/>
  <c r="E16" i="1"/>
  <c r="E12" i="1"/>
  <c r="E4" i="1"/>
  <c r="E75" i="1"/>
  <c r="E71" i="1"/>
  <c r="E67" i="1"/>
  <c r="E63" i="1"/>
  <c r="E59" i="1"/>
  <c r="H79" i="1" l="1"/>
  <c r="E79" i="1"/>
  <c r="F79" i="1"/>
  <c r="F78" i="1"/>
  <c r="F82" i="1" s="1"/>
  <c r="H78" i="1"/>
  <c r="H80" i="1" s="1"/>
  <c r="E78" i="1"/>
  <c r="E83" i="1" s="1"/>
  <c r="G78" i="1"/>
  <c r="I79" i="1"/>
  <c r="I78" i="1"/>
  <c r="H82" i="1" l="1"/>
  <c r="E80" i="1"/>
  <c r="F80" i="1"/>
  <c r="I82" i="1"/>
  <c r="E86" i="1" s="1"/>
  <c r="I80" i="1"/>
  <c r="G82" i="1"/>
  <c r="E89" i="1" s="1"/>
  <c r="G80" i="1"/>
  <c r="E85" i="1" l="1"/>
  <c r="E88" i="1"/>
</calcChain>
</file>

<file path=xl/sharedStrings.xml><?xml version="1.0" encoding="utf-8"?>
<sst xmlns="http://schemas.openxmlformats.org/spreadsheetml/2006/main" count="289" uniqueCount="139">
  <si>
    <t>1ai2</t>
  </si>
  <si>
    <t>1ajs</t>
  </si>
  <si>
    <t>1c14</t>
  </si>
  <si>
    <t>1c9y</t>
  </si>
  <si>
    <t>1cg0</t>
  </si>
  <si>
    <t>1e+009</t>
  </si>
  <si>
    <t>1e9x</t>
  </si>
  <si>
    <t>1f9g</t>
  </si>
  <si>
    <t>1fth</t>
  </si>
  <si>
    <t>1g7v</t>
  </si>
  <si>
    <t>1gkc</t>
  </si>
  <si>
    <t>1gpu</t>
  </si>
  <si>
    <t>1gwr</t>
  </si>
  <si>
    <t>1hqg</t>
  </si>
  <si>
    <t>1hvr</t>
  </si>
  <si>
    <t>1hvy</t>
  </si>
  <si>
    <t>1hw8</t>
  </si>
  <si>
    <t>1icj</t>
  </si>
  <si>
    <t>1j4i</t>
  </si>
  <si>
    <t>1jak</t>
  </si>
  <si>
    <t>1js3</t>
  </si>
  <si>
    <t>1k7f</t>
  </si>
  <si>
    <t>1k8q</t>
  </si>
  <si>
    <t>1ke6</t>
  </si>
  <si>
    <t>1kts</t>
  </si>
  <si>
    <t>1kvo</t>
  </si>
  <si>
    <t>1lpz</t>
  </si>
  <si>
    <t>1m17</t>
  </si>
  <si>
    <t>1m2z</t>
  </si>
  <si>
    <t>1moq</t>
  </si>
  <si>
    <t>1n2v</t>
  </si>
  <si>
    <t>1nlj</t>
  </si>
  <si>
    <t>1nnc</t>
  </si>
  <si>
    <t>1o5r</t>
  </si>
  <si>
    <t>1o8b</t>
  </si>
  <si>
    <t>1onz</t>
  </si>
  <si>
    <t>1qhi</t>
  </si>
  <si>
    <t>1qmf</t>
  </si>
  <si>
    <t>1qpe</t>
  </si>
  <si>
    <t>1qs4</t>
  </si>
  <si>
    <t>1qxo</t>
  </si>
  <si>
    <t>1r58</t>
  </si>
  <si>
    <t>1r9o</t>
  </si>
  <si>
    <t>1rnt</t>
  </si>
  <si>
    <t>1rsz</t>
  </si>
  <si>
    <t>1rv1</t>
  </si>
  <si>
    <t>1sqi</t>
  </si>
  <si>
    <t>1t03</t>
  </si>
  <si>
    <t>1u30</t>
  </si>
  <si>
    <t>1u4d</t>
  </si>
  <si>
    <t>1ucn</t>
  </si>
  <si>
    <t>1udt</t>
  </si>
  <si>
    <t>1v4s</t>
  </si>
  <si>
    <t>1vbm</t>
  </si>
  <si>
    <t>1x70</t>
  </si>
  <si>
    <t>1x9d</t>
  </si>
  <si>
    <t>1xm6</t>
  </si>
  <si>
    <t>1yqy</t>
  </si>
  <si>
    <t>1yvf</t>
  </si>
  <si>
    <t>1ywn</t>
  </si>
  <si>
    <t>1ywr</t>
  </si>
  <si>
    <t>2br1</t>
  </si>
  <si>
    <t>2bxr</t>
  </si>
  <si>
    <t>2dq7</t>
  </si>
  <si>
    <t>2fb8</t>
  </si>
  <si>
    <t>2g24</t>
  </si>
  <si>
    <t>2gh5</t>
  </si>
  <si>
    <t>2gsu</t>
  </si>
  <si>
    <t>2gyi</t>
  </si>
  <si>
    <t>2hiw</t>
  </si>
  <si>
    <t>2i0e</t>
  </si>
  <si>
    <t>2ivu</t>
  </si>
  <si>
    <t>3d4s</t>
  </si>
  <si>
    <t>3pcm</t>
  </si>
  <si>
    <t>4cox</t>
  </si>
  <si>
    <t>id</t>
  </si>
  <si>
    <t>category</t>
  </si>
  <si>
    <t>score</t>
  </si>
  <si>
    <t>prediction</t>
  </si>
  <si>
    <t>corr.pred?</t>
  </si>
  <si>
    <t>TrueP</t>
  </si>
  <si>
    <t>FalseP</t>
  </si>
  <si>
    <t>TrueN</t>
  </si>
  <si>
    <t>FalseN</t>
  </si>
  <si>
    <t>TOTAL</t>
  </si>
  <si>
    <t>COUNT</t>
  </si>
  <si>
    <t>PERCENTAGE</t>
  </si>
  <si>
    <t>tp</t>
  </si>
  <si>
    <t>fp</t>
  </si>
  <si>
    <t>tn</t>
  </si>
  <si>
    <t>fn</t>
  </si>
  <si>
    <t>Accuracy</t>
  </si>
  <si>
    <t>DRUGGABLE</t>
  </si>
  <si>
    <t>precision</t>
  </si>
  <si>
    <t>recall</t>
  </si>
  <si>
    <t>NONDRUGGABLE</t>
  </si>
  <si>
    <t>MEAN</t>
  </si>
  <si>
    <t>STD DEV</t>
  </si>
  <si>
    <t>LIMIT</t>
  </si>
  <si>
    <t>1b74</t>
  </si>
  <si>
    <t>1bls</t>
  </si>
  <si>
    <t>1bmq</t>
  </si>
  <si>
    <t>1e66</t>
  </si>
  <si>
    <t>1ec9</t>
  </si>
  <si>
    <t>1fk9</t>
  </si>
  <si>
    <t>1g98</t>
  </si>
  <si>
    <t>1kc7</t>
  </si>
  <si>
    <t>1kzn</t>
  </si>
  <si>
    <t>1lox</t>
  </si>
  <si>
    <t>1m0n</t>
  </si>
  <si>
    <t>1mai</t>
  </si>
  <si>
    <t>1od8</t>
  </si>
  <si>
    <t>1olq</t>
  </si>
  <si>
    <t>1oq5</t>
  </si>
  <si>
    <t>1pmn</t>
  </si>
  <si>
    <t>1pwm</t>
  </si>
  <si>
    <t>1px4</t>
  </si>
  <si>
    <t>1q41</t>
  </si>
  <si>
    <t>1r55</t>
  </si>
  <si>
    <t>1sqn</t>
  </si>
  <si>
    <t>1t46</t>
  </si>
  <si>
    <t>1unl</t>
  </si>
  <si>
    <t>1v16</t>
  </si>
  <si>
    <t>1wvc</t>
  </si>
  <si>
    <t>1xoz</t>
  </si>
  <si>
    <t>2aa2</t>
  </si>
  <si>
    <t>2cl5</t>
  </si>
  <si>
    <t>2i1m</t>
  </si>
  <si>
    <t>3b68</t>
  </si>
  <si>
    <t>3etr</t>
  </si>
  <si>
    <t>3f0r</t>
  </si>
  <si>
    <t>3f1q</t>
  </si>
  <si>
    <t>3ia4</t>
  </si>
  <si>
    <t>3jdw</t>
  </si>
  <si>
    <t>No ambiguous zone</t>
  </si>
  <si>
    <t>with ambiguous zone</t>
  </si>
  <si>
    <t>without ambiguous zone</t>
  </si>
  <si>
    <t>ambzone?</t>
  </si>
  <si>
    <t>AmbZone?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</si>
</sst>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0" fontId="0" fillId="0" borderId="10" xfId="0" applyBorder="1"/>
    <xf numFmtId="0" fontId="16" fillId="0" borderId="0" xfId="0" applyFont="1"/>
    <xf numFmtId="0" fontId="16" fillId="0" borderId="11" xfId="0" applyFont="1" applyBorder="1"/>
    <xf numFmtId="0" fontId="0" fillId="0" borderId="12" xfId="0" applyBorder="1"/>
    <xf numFmtId="0" fontId="16" fillId="0" borderId="13" xfId="0" applyFont="1" applyBorder="1"/>
    <xf numFmtId="0" fontId="0" fillId="0" borderId="14" xfId="0" applyBorder="1"/>
    <xf numFmtId="0" fontId="16" fillId="0" borderId="15" xfId="0" applyFont="1" applyBorder="1"/>
    <xf numFmtId="0" fontId="0" fillId="0" borderId="16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0"/>
  <sheetViews>
    <sheetView tabSelected="1" workbookViewId="0"/>
  </sheetViews>
  <sheetFormatPr defaultRowHeight="15" x14ac:dyDescent="0.25"/>
  <sheetData>
    <row r="1" spans="1:23" x14ac:dyDescent="0.25">
      <c r="A1" s="1" t="s">
        <v>75</v>
      </c>
      <c r="B1" t="s">
        <v>77</v>
      </c>
      <c r="C1" t="s">
        <v>76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s="3" t="s">
        <v>134</v>
      </c>
      <c r="L1" s="7"/>
      <c r="M1" s="3" t="s">
        <v>135</v>
      </c>
      <c r="P1" t="s">
        <v>78</v>
      </c>
      <c r="Q1" t="s">
        <v>79</v>
      </c>
      <c r="R1" t="s">
        <v>80</v>
      </c>
      <c r="S1" t="s">
        <v>81</v>
      </c>
      <c r="T1" t="s">
        <v>82</v>
      </c>
      <c r="U1" t="s">
        <v>83</v>
      </c>
      <c r="W1" t="s">
        <v>138</v>
      </c>
    </row>
    <row r="2" spans="1:23" x14ac:dyDescent="0.25">
      <c r="A2" s="1" t="s">
        <v>0</v>
      </c>
      <c r="B2">
        <v>5.8527800000000001E-3</v>
      </c>
      <c r="C2">
        <v>0</v>
      </c>
      <c r="D2">
        <f>IF(B2&gt;=0.51,1,0)</f>
        <v>0</v>
      </c>
      <c r="E2">
        <f>IF(D2=C2,1,0)</f>
        <v>1</v>
      </c>
      <c r="F2">
        <f>IF(AND($C2=1,$D2=1),1,0)</f>
        <v>0</v>
      </c>
      <c r="G2">
        <f>IF(AND($C2=0,$D2=1),1,0)</f>
        <v>0</v>
      </c>
      <c r="H2">
        <f>IF(AND($C2=0,$D2=0),1,0)</f>
        <v>1</v>
      </c>
      <c r="I2">
        <f>IF(AND($C2=1,$D2=0),1,0)</f>
        <v>0</v>
      </c>
      <c r="L2" s="7"/>
      <c r="P2">
        <f>IF($B2&gt;=0.6,1,IF($B2&lt;0.4,0,""))</f>
        <v>0</v>
      </c>
      <c r="Q2">
        <f>IF($P2="","",IF($P2=$C2,1,0))</f>
        <v>1</v>
      </c>
      <c r="R2">
        <f>IF($P2="","",IF(AND($C2=1,$P2=1),1,0))</f>
        <v>0</v>
      </c>
      <c r="S2">
        <f>IF($P2="","",IF(AND($C2=0,$P2=1),1,0))</f>
        <v>0</v>
      </c>
      <c r="T2">
        <f>IF($P2="","",IF(AND($C2=0,$P2=0),1,0))</f>
        <v>1</v>
      </c>
      <c r="U2">
        <f>IF($P2="","",IF(AND($C2=1,$P2=0),1,0))</f>
        <v>0</v>
      </c>
      <c r="W2" t="str">
        <f>IF($P2="",1,"")</f>
        <v/>
      </c>
    </row>
    <row r="3" spans="1:23" x14ac:dyDescent="0.25">
      <c r="A3" s="1" t="s">
        <v>1</v>
      </c>
      <c r="B3">
        <v>0.56826299999999996</v>
      </c>
      <c r="C3">
        <v>0</v>
      </c>
      <c r="D3">
        <f t="shared" ref="D3:D66" si="0">IF(B3&gt;=0.51,1,0)</f>
        <v>1</v>
      </c>
      <c r="E3">
        <f t="shared" ref="E3:E66" si="1">IF(D3=C3,1,0)</f>
        <v>0</v>
      </c>
      <c r="F3">
        <f t="shared" ref="F3:F66" si="2">IF(AND($C3=1,$D3=1),1,0)</f>
        <v>0</v>
      </c>
      <c r="G3">
        <f t="shared" ref="G3:G66" si="3">IF(AND($C3=0,$D3=1),1,0)</f>
        <v>1</v>
      </c>
      <c r="H3">
        <f t="shared" ref="H3:H66" si="4">IF(AND($C3=0,$D3=0),1,0)</f>
        <v>0</v>
      </c>
      <c r="I3">
        <f t="shared" ref="I3:I66" si="5">IF(AND($C3=1,$D3=0),1,0)</f>
        <v>0</v>
      </c>
      <c r="L3" s="7"/>
      <c r="P3" t="str">
        <f t="shared" ref="P3:P66" si="6">IF($B3&gt;=0.6,1,IF($B3&lt;0.4,0,""))</f>
        <v/>
      </c>
      <c r="Q3" t="str">
        <f t="shared" ref="Q3:Q66" si="7">IF($P3="","",IF($P3=$C3,1,0))</f>
        <v/>
      </c>
      <c r="R3" t="str">
        <f t="shared" ref="R3:R66" si="8">IF($P3="","",IF(AND($C3=1,$P3=1),1,0))</f>
        <v/>
      </c>
      <c r="S3" t="str">
        <f t="shared" ref="S3:S66" si="9">IF($P3="","",IF(AND($C3=0,$P3=1),1,0))</f>
        <v/>
      </c>
      <c r="T3" t="str">
        <f t="shared" ref="T3:T66" si="10">IF($P3="","",IF(AND($C3=0,$P3=0),1,0))</f>
        <v/>
      </c>
      <c r="U3" t="str">
        <f t="shared" ref="U3:U66" si="11">IF($P3="","",IF(AND($C3=1,$P3=0),1,0))</f>
        <v/>
      </c>
      <c r="W3">
        <f t="shared" ref="W3:W66" si="12">IF($P3="",1,"")</f>
        <v>1</v>
      </c>
    </row>
    <row r="4" spans="1:23" x14ac:dyDescent="0.25">
      <c r="A4" s="1" t="s">
        <v>2</v>
      </c>
      <c r="B4">
        <v>0.81948500000000002</v>
      </c>
      <c r="C4">
        <v>1</v>
      </c>
      <c r="D4">
        <f t="shared" si="0"/>
        <v>1</v>
      </c>
      <c r="E4">
        <f t="shared" si="1"/>
        <v>1</v>
      </c>
      <c r="F4">
        <f t="shared" si="2"/>
        <v>1</v>
      </c>
      <c r="G4">
        <f t="shared" si="3"/>
        <v>0</v>
      </c>
      <c r="H4">
        <f t="shared" si="4"/>
        <v>0</v>
      </c>
      <c r="I4">
        <f t="shared" si="5"/>
        <v>0</v>
      </c>
      <c r="L4" s="7"/>
      <c r="P4">
        <f t="shared" si="6"/>
        <v>1</v>
      </c>
      <c r="Q4">
        <f t="shared" si="7"/>
        <v>1</v>
      </c>
      <c r="R4">
        <f t="shared" si="8"/>
        <v>1</v>
      </c>
      <c r="S4">
        <f t="shared" si="9"/>
        <v>0</v>
      </c>
      <c r="T4">
        <f t="shared" si="10"/>
        <v>0</v>
      </c>
      <c r="U4">
        <f t="shared" si="11"/>
        <v>0</v>
      </c>
      <c r="W4" t="str">
        <f t="shared" si="12"/>
        <v/>
      </c>
    </row>
    <row r="5" spans="1:23" x14ac:dyDescent="0.25">
      <c r="A5" s="1" t="s">
        <v>3</v>
      </c>
      <c r="B5">
        <v>-6.0128099999999997E-2</v>
      </c>
      <c r="C5">
        <v>0</v>
      </c>
      <c r="D5">
        <f t="shared" si="0"/>
        <v>0</v>
      </c>
      <c r="E5">
        <f t="shared" si="1"/>
        <v>1</v>
      </c>
      <c r="F5">
        <f t="shared" si="2"/>
        <v>0</v>
      </c>
      <c r="G5">
        <f t="shared" si="3"/>
        <v>0</v>
      </c>
      <c r="H5">
        <f t="shared" si="4"/>
        <v>1</v>
      </c>
      <c r="I5">
        <f t="shared" si="5"/>
        <v>0</v>
      </c>
      <c r="L5" s="7"/>
      <c r="P5">
        <f t="shared" si="6"/>
        <v>0</v>
      </c>
      <c r="Q5">
        <f t="shared" si="7"/>
        <v>1</v>
      </c>
      <c r="R5">
        <f t="shared" si="8"/>
        <v>0</v>
      </c>
      <c r="S5">
        <f t="shared" si="9"/>
        <v>0</v>
      </c>
      <c r="T5">
        <f t="shared" si="10"/>
        <v>1</v>
      </c>
      <c r="U5">
        <f t="shared" si="11"/>
        <v>0</v>
      </c>
      <c r="W5" t="str">
        <f t="shared" si="12"/>
        <v/>
      </c>
    </row>
    <row r="6" spans="1:23" x14ac:dyDescent="0.25">
      <c r="A6" s="1" t="s">
        <v>4</v>
      </c>
      <c r="B6">
        <v>0.14222000000000001</v>
      </c>
      <c r="C6">
        <v>0</v>
      </c>
      <c r="D6">
        <f t="shared" si="0"/>
        <v>0</v>
      </c>
      <c r="E6">
        <f t="shared" si="1"/>
        <v>1</v>
      </c>
      <c r="F6">
        <f t="shared" si="2"/>
        <v>0</v>
      </c>
      <c r="G6">
        <f t="shared" si="3"/>
        <v>0</v>
      </c>
      <c r="H6">
        <f t="shared" si="4"/>
        <v>1</v>
      </c>
      <c r="I6">
        <f t="shared" si="5"/>
        <v>0</v>
      </c>
      <c r="L6" s="7"/>
      <c r="P6">
        <f t="shared" si="6"/>
        <v>0</v>
      </c>
      <c r="Q6">
        <f t="shared" si="7"/>
        <v>1</v>
      </c>
      <c r="R6">
        <f t="shared" si="8"/>
        <v>0</v>
      </c>
      <c r="S6">
        <f t="shared" si="9"/>
        <v>0</v>
      </c>
      <c r="T6">
        <f t="shared" si="10"/>
        <v>1</v>
      </c>
      <c r="U6">
        <f t="shared" si="11"/>
        <v>0</v>
      </c>
      <c r="W6" t="str">
        <f t="shared" si="12"/>
        <v/>
      </c>
    </row>
    <row r="7" spans="1:23" x14ac:dyDescent="0.25">
      <c r="A7" s="1" t="s">
        <v>5</v>
      </c>
      <c r="B7">
        <v>0.10236099999999999</v>
      </c>
      <c r="C7">
        <v>0</v>
      </c>
      <c r="D7">
        <f t="shared" si="0"/>
        <v>0</v>
      </c>
      <c r="E7">
        <f t="shared" si="1"/>
        <v>1</v>
      </c>
      <c r="F7">
        <f t="shared" si="2"/>
        <v>0</v>
      </c>
      <c r="G7">
        <f t="shared" si="3"/>
        <v>0</v>
      </c>
      <c r="H7">
        <f t="shared" si="4"/>
        <v>1</v>
      </c>
      <c r="I7">
        <f t="shared" si="5"/>
        <v>0</v>
      </c>
      <c r="L7" s="7"/>
      <c r="P7">
        <f t="shared" si="6"/>
        <v>0</v>
      </c>
      <c r="Q7">
        <f t="shared" si="7"/>
        <v>1</v>
      </c>
      <c r="R7">
        <f t="shared" si="8"/>
        <v>0</v>
      </c>
      <c r="S7">
        <f t="shared" si="9"/>
        <v>0</v>
      </c>
      <c r="T7">
        <f t="shared" si="10"/>
        <v>1</v>
      </c>
      <c r="U7">
        <f t="shared" si="11"/>
        <v>0</v>
      </c>
      <c r="W7" t="str">
        <f t="shared" si="12"/>
        <v/>
      </c>
    </row>
    <row r="8" spans="1:23" x14ac:dyDescent="0.25">
      <c r="A8" s="1" t="s">
        <v>6</v>
      </c>
      <c r="B8">
        <v>0.97692900000000005</v>
      </c>
      <c r="C8">
        <v>1</v>
      </c>
      <c r="D8">
        <f t="shared" si="0"/>
        <v>1</v>
      </c>
      <c r="E8">
        <f t="shared" si="1"/>
        <v>1</v>
      </c>
      <c r="F8">
        <f t="shared" si="2"/>
        <v>1</v>
      </c>
      <c r="G8">
        <f t="shared" si="3"/>
        <v>0</v>
      </c>
      <c r="H8">
        <f t="shared" si="4"/>
        <v>0</v>
      </c>
      <c r="I8">
        <f t="shared" si="5"/>
        <v>0</v>
      </c>
      <c r="L8" s="7"/>
      <c r="P8">
        <f t="shared" si="6"/>
        <v>1</v>
      </c>
      <c r="Q8">
        <f t="shared" si="7"/>
        <v>1</v>
      </c>
      <c r="R8">
        <f t="shared" si="8"/>
        <v>1</v>
      </c>
      <c r="S8">
        <f t="shared" si="9"/>
        <v>0</v>
      </c>
      <c r="T8">
        <f t="shared" si="10"/>
        <v>0</v>
      </c>
      <c r="U8">
        <f t="shared" si="11"/>
        <v>0</v>
      </c>
      <c r="W8" t="str">
        <f t="shared" si="12"/>
        <v/>
      </c>
    </row>
    <row r="9" spans="1:23" x14ac:dyDescent="0.25">
      <c r="A9" s="1" t="s">
        <v>7</v>
      </c>
      <c r="B9">
        <v>0.20926900000000001</v>
      </c>
      <c r="C9">
        <v>0</v>
      </c>
      <c r="D9">
        <f t="shared" si="0"/>
        <v>0</v>
      </c>
      <c r="E9">
        <f t="shared" si="1"/>
        <v>1</v>
      </c>
      <c r="F9">
        <f t="shared" si="2"/>
        <v>0</v>
      </c>
      <c r="G9">
        <f t="shared" si="3"/>
        <v>0</v>
      </c>
      <c r="H9">
        <f t="shared" si="4"/>
        <v>1</v>
      </c>
      <c r="I9">
        <f t="shared" si="5"/>
        <v>0</v>
      </c>
      <c r="L9" s="7"/>
      <c r="P9">
        <f t="shared" si="6"/>
        <v>0</v>
      </c>
      <c r="Q9">
        <f t="shared" si="7"/>
        <v>1</v>
      </c>
      <c r="R9">
        <f t="shared" si="8"/>
        <v>0</v>
      </c>
      <c r="S9">
        <f t="shared" si="9"/>
        <v>0</v>
      </c>
      <c r="T9">
        <f t="shared" si="10"/>
        <v>1</v>
      </c>
      <c r="U9">
        <f t="shared" si="11"/>
        <v>0</v>
      </c>
      <c r="W9" t="str">
        <f t="shared" si="12"/>
        <v/>
      </c>
    </row>
    <row r="10" spans="1:23" x14ac:dyDescent="0.25">
      <c r="A10" s="1" t="s">
        <v>8</v>
      </c>
      <c r="B10">
        <v>0.417047</v>
      </c>
      <c r="C10">
        <v>0</v>
      </c>
      <c r="D10">
        <f t="shared" si="0"/>
        <v>0</v>
      </c>
      <c r="E10">
        <f t="shared" si="1"/>
        <v>1</v>
      </c>
      <c r="F10">
        <f t="shared" si="2"/>
        <v>0</v>
      </c>
      <c r="G10">
        <f t="shared" si="3"/>
        <v>0</v>
      </c>
      <c r="H10">
        <f t="shared" si="4"/>
        <v>1</v>
      </c>
      <c r="I10">
        <f t="shared" si="5"/>
        <v>0</v>
      </c>
      <c r="L10" s="7"/>
      <c r="P10" t="str">
        <f t="shared" si="6"/>
        <v/>
      </c>
      <c r="Q10" t="str">
        <f t="shared" si="7"/>
        <v/>
      </c>
      <c r="R10" t="str">
        <f t="shared" si="8"/>
        <v/>
      </c>
      <c r="S10" t="str">
        <f t="shared" si="9"/>
        <v/>
      </c>
      <c r="T10" t="str">
        <f t="shared" si="10"/>
        <v/>
      </c>
      <c r="U10" t="str">
        <f t="shared" si="11"/>
        <v/>
      </c>
      <c r="W10">
        <f t="shared" si="12"/>
        <v>1</v>
      </c>
    </row>
    <row r="11" spans="1:23" x14ac:dyDescent="0.25">
      <c r="A11" s="1" t="s">
        <v>9</v>
      </c>
      <c r="B11">
        <v>0.479908</v>
      </c>
      <c r="C11">
        <v>0</v>
      </c>
      <c r="D11">
        <f t="shared" si="0"/>
        <v>0</v>
      </c>
      <c r="E11">
        <f t="shared" si="1"/>
        <v>1</v>
      </c>
      <c r="F11">
        <f t="shared" si="2"/>
        <v>0</v>
      </c>
      <c r="G11">
        <f t="shared" si="3"/>
        <v>0</v>
      </c>
      <c r="H11">
        <f t="shared" si="4"/>
        <v>1</v>
      </c>
      <c r="I11">
        <f t="shared" si="5"/>
        <v>0</v>
      </c>
      <c r="L11" s="7"/>
      <c r="P11" t="str">
        <f t="shared" si="6"/>
        <v/>
      </c>
      <c r="Q11" t="str">
        <f t="shared" si="7"/>
        <v/>
      </c>
      <c r="R11" t="str">
        <f t="shared" si="8"/>
        <v/>
      </c>
      <c r="S11" t="str">
        <f t="shared" si="9"/>
        <v/>
      </c>
      <c r="T11" t="str">
        <f t="shared" si="10"/>
        <v/>
      </c>
      <c r="U11" t="str">
        <f t="shared" si="11"/>
        <v/>
      </c>
      <c r="W11">
        <f t="shared" si="12"/>
        <v>1</v>
      </c>
    </row>
    <row r="12" spans="1:23" x14ac:dyDescent="0.25">
      <c r="A12" s="1" t="s">
        <v>10</v>
      </c>
      <c r="B12">
        <v>0.46964</v>
      </c>
      <c r="C12">
        <v>1</v>
      </c>
      <c r="D12">
        <f t="shared" si="0"/>
        <v>0</v>
      </c>
      <c r="E12">
        <f t="shared" si="1"/>
        <v>0</v>
      </c>
      <c r="F12">
        <f t="shared" si="2"/>
        <v>0</v>
      </c>
      <c r="G12">
        <f t="shared" si="3"/>
        <v>0</v>
      </c>
      <c r="H12">
        <f t="shared" si="4"/>
        <v>0</v>
      </c>
      <c r="I12">
        <f t="shared" si="5"/>
        <v>1</v>
      </c>
      <c r="L12" s="7"/>
      <c r="P12" t="str">
        <f t="shared" si="6"/>
        <v/>
      </c>
      <c r="Q12" t="str">
        <f t="shared" si="7"/>
        <v/>
      </c>
      <c r="R12" t="str">
        <f t="shared" si="8"/>
        <v/>
      </c>
      <c r="S12" t="str">
        <f t="shared" si="9"/>
        <v/>
      </c>
      <c r="T12" t="str">
        <f t="shared" si="10"/>
        <v/>
      </c>
      <c r="U12" t="str">
        <f t="shared" si="11"/>
        <v/>
      </c>
      <c r="W12">
        <f t="shared" si="12"/>
        <v>1</v>
      </c>
    </row>
    <row r="13" spans="1:23" x14ac:dyDescent="0.25">
      <c r="A13" s="1" t="s">
        <v>11</v>
      </c>
      <c r="B13">
        <v>0.38821699999999998</v>
      </c>
      <c r="C13">
        <v>0</v>
      </c>
      <c r="D13">
        <f t="shared" si="0"/>
        <v>0</v>
      </c>
      <c r="E13">
        <f t="shared" si="1"/>
        <v>1</v>
      </c>
      <c r="F13">
        <f t="shared" si="2"/>
        <v>0</v>
      </c>
      <c r="G13">
        <f t="shared" si="3"/>
        <v>0</v>
      </c>
      <c r="H13">
        <f t="shared" si="4"/>
        <v>1</v>
      </c>
      <c r="I13">
        <f t="shared" si="5"/>
        <v>0</v>
      </c>
      <c r="L13" s="7"/>
      <c r="P13">
        <f t="shared" si="6"/>
        <v>0</v>
      </c>
      <c r="Q13">
        <f t="shared" si="7"/>
        <v>1</v>
      </c>
      <c r="R13">
        <f t="shared" si="8"/>
        <v>0</v>
      </c>
      <c r="S13">
        <f t="shared" si="9"/>
        <v>0</v>
      </c>
      <c r="T13">
        <f t="shared" si="10"/>
        <v>1</v>
      </c>
      <c r="U13">
        <f t="shared" si="11"/>
        <v>0</v>
      </c>
      <c r="W13" t="str">
        <f t="shared" si="12"/>
        <v/>
      </c>
    </row>
    <row r="14" spans="1:23" x14ac:dyDescent="0.25">
      <c r="A14" s="1" t="s">
        <v>12</v>
      </c>
      <c r="B14">
        <v>1.29661</v>
      </c>
      <c r="C14">
        <v>1</v>
      </c>
      <c r="D14">
        <f t="shared" si="0"/>
        <v>1</v>
      </c>
      <c r="E14">
        <f t="shared" si="1"/>
        <v>1</v>
      </c>
      <c r="F14">
        <f t="shared" si="2"/>
        <v>1</v>
      </c>
      <c r="G14">
        <f t="shared" si="3"/>
        <v>0</v>
      </c>
      <c r="H14">
        <f t="shared" si="4"/>
        <v>0</v>
      </c>
      <c r="I14">
        <f t="shared" si="5"/>
        <v>0</v>
      </c>
      <c r="L14" s="7"/>
      <c r="P14">
        <f t="shared" si="6"/>
        <v>1</v>
      </c>
      <c r="Q14">
        <f t="shared" si="7"/>
        <v>1</v>
      </c>
      <c r="R14">
        <f t="shared" si="8"/>
        <v>1</v>
      </c>
      <c r="S14">
        <f t="shared" si="9"/>
        <v>0</v>
      </c>
      <c r="T14">
        <f t="shared" si="10"/>
        <v>0</v>
      </c>
      <c r="U14">
        <f t="shared" si="11"/>
        <v>0</v>
      </c>
      <c r="W14" t="str">
        <f t="shared" si="12"/>
        <v/>
      </c>
    </row>
    <row r="15" spans="1:23" x14ac:dyDescent="0.25">
      <c r="A15" s="1" t="s">
        <v>13</v>
      </c>
      <c r="B15">
        <v>-0.16302800000000001</v>
      </c>
      <c r="C15">
        <v>0</v>
      </c>
      <c r="D15">
        <f t="shared" si="0"/>
        <v>0</v>
      </c>
      <c r="E15">
        <f t="shared" si="1"/>
        <v>1</v>
      </c>
      <c r="F15">
        <f t="shared" si="2"/>
        <v>0</v>
      </c>
      <c r="G15">
        <f t="shared" si="3"/>
        <v>0</v>
      </c>
      <c r="H15">
        <f t="shared" si="4"/>
        <v>1</v>
      </c>
      <c r="I15">
        <f t="shared" si="5"/>
        <v>0</v>
      </c>
      <c r="L15" s="7"/>
      <c r="P15">
        <f t="shared" si="6"/>
        <v>0</v>
      </c>
      <c r="Q15">
        <f t="shared" si="7"/>
        <v>1</v>
      </c>
      <c r="R15">
        <f t="shared" si="8"/>
        <v>0</v>
      </c>
      <c r="S15">
        <f t="shared" si="9"/>
        <v>0</v>
      </c>
      <c r="T15">
        <f t="shared" si="10"/>
        <v>1</v>
      </c>
      <c r="U15">
        <f t="shared" si="11"/>
        <v>0</v>
      </c>
      <c r="W15" t="str">
        <f t="shared" si="12"/>
        <v/>
      </c>
    </row>
    <row r="16" spans="1:23" x14ac:dyDescent="0.25">
      <c r="A16" s="1" t="s">
        <v>14</v>
      </c>
      <c r="B16">
        <v>0.90088599999999996</v>
      </c>
      <c r="C16">
        <v>1</v>
      </c>
      <c r="D16">
        <f t="shared" si="0"/>
        <v>1</v>
      </c>
      <c r="E16">
        <f t="shared" si="1"/>
        <v>1</v>
      </c>
      <c r="F16">
        <f t="shared" si="2"/>
        <v>1</v>
      </c>
      <c r="G16">
        <f t="shared" si="3"/>
        <v>0</v>
      </c>
      <c r="H16">
        <f t="shared" si="4"/>
        <v>0</v>
      </c>
      <c r="I16">
        <f t="shared" si="5"/>
        <v>0</v>
      </c>
      <c r="L16" s="7"/>
      <c r="P16">
        <f t="shared" si="6"/>
        <v>1</v>
      </c>
      <c r="Q16">
        <f t="shared" si="7"/>
        <v>1</v>
      </c>
      <c r="R16">
        <f t="shared" si="8"/>
        <v>1</v>
      </c>
      <c r="S16">
        <f t="shared" si="9"/>
        <v>0</v>
      </c>
      <c r="T16">
        <f t="shared" si="10"/>
        <v>0</v>
      </c>
      <c r="U16">
        <f t="shared" si="11"/>
        <v>0</v>
      </c>
      <c r="W16" t="str">
        <f t="shared" si="12"/>
        <v/>
      </c>
    </row>
    <row r="17" spans="1:23" x14ac:dyDescent="0.25">
      <c r="A17" s="1" t="s">
        <v>15</v>
      </c>
      <c r="B17">
        <v>0.83204999999999996</v>
      </c>
      <c r="C17">
        <v>1</v>
      </c>
      <c r="D17">
        <f t="shared" si="0"/>
        <v>1</v>
      </c>
      <c r="E17">
        <f t="shared" si="1"/>
        <v>1</v>
      </c>
      <c r="F17">
        <f t="shared" si="2"/>
        <v>1</v>
      </c>
      <c r="G17">
        <f t="shared" si="3"/>
        <v>0</v>
      </c>
      <c r="H17">
        <f t="shared" si="4"/>
        <v>0</v>
      </c>
      <c r="I17">
        <f t="shared" si="5"/>
        <v>0</v>
      </c>
      <c r="L17" s="7"/>
      <c r="P17">
        <f t="shared" si="6"/>
        <v>1</v>
      </c>
      <c r="Q17">
        <f t="shared" si="7"/>
        <v>1</v>
      </c>
      <c r="R17">
        <f t="shared" si="8"/>
        <v>1</v>
      </c>
      <c r="S17">
        <f t="shared" si="9"/>
        <v>0</v>
      </c>
      <c r="T17">
        <f t="shared" si="10"/>
        <v>0</v>
      </c>
      <c r="U17">
        <f t="shared" si="11"/>
        <v>0</v>
      </c>
      <c r="W17" t="str">
        <f t="shared" si="12"/>
        <v/>
      </c>
    </row>
    <row r="18" spans="1:23" x14ac:dyDescent="0.25">
      <c r="A18" s="1" t="s">
        <v>16</v>
      </c>
      <c r="B18">
        <v>0.75502400000000003</v>
      </c>
      <c r="C18">
        <v>1</v>
      </c>
      <c r="D18">
        <f t="shared" si="0"/>
        <v>1</v>
      </c>
      <c r="E18">
        <f t="shared" si="1"/>
        <v>1</v>
      </c>
      <c r="F18">
        <f t="shared" si="2"/>
        <v>1</v>
      </c>
      <c r="G18">
        <f t="shared" si="3"/>
        <v>0</v>
      </c>
      <c r="H18">
        <f t="shared" si="4"/>
        <v>0</v>
      </c>
      <c r="I18">
        <f t="shared" si="5"/>
        <v>0</v>
      </c>
      <c r="L18" s="7"/>
      <c r="P18">
        <f t="shared" si="6"/>
        <v>1</v>
      </c>
      <c r="Q18">
        <f t="shared" si="7"/>
        <v>1</v>
      </c>
      <c r="R18">
        <f t="shared" si="8"/>
        <v>1</v>
      </c>
      <c r="S18">
        <f t="shared" si="9"/>
        <v>0</v>
      </c>
      <c r="T18">
        <f t="shared" si="10"/>
        <v>0</v>
      </c>
      <c r="U18">
        <f t="shared" si="11"/>
        <v>0</v>
      </c>
      <c r="W18" t="str">
        <f t="shared" si="12"/>
        <v/>
      </c>
    </row>
    <row r="19" spans="1:23" x14ac:dyDescent="0.25">
      <c r="A19" s="1" t="s">
        <v>17</v>
      </c>
      <c r="B19">
        <v>0.623228</v>
      </c>
      <c r="C19">
        <v>0</v>
      </c>
      <c r="D19">
        <f t="shared" si="0"/>
        <v>1</v>
      </c>
      <c r="E19">
        <f t="shared" si="1"/>
        <v>0</v>
      </c>
      <c r="F19">
        <f t="shared" si="2"/>
        <v>0</v>
      </c>
      <c r="G19">
        <f t="shared" si="3"/>
        <v>1</v>
      </c>
      <c r="H19">
        <f t="shared" si="4"/>
        <v>0</v>
      </c>
      <c r="I19">
        <f t="shared" si="5"/>
        <v>0</v>
      </c>
      <c r="L19" s="7"/>
      <c r="P19">
        <f t="shared" si="6"/>
        <v>1</v>
      </c>
      <c r="Q19">
        <f t="shared" si="7"/>
        <v>0</v>
      </c>
      <c r="R19">
        <f t="shared" si="8"/>
        <v>0</v>
      </c>
      <c r="S19">
        <f t="shared" si="9"/>
        <v>1</v>
      </c>
      <c r="T19">
        <f t="shared" si="10"/>
        <v>0</v>
      </c>
      <c r="U19">
        <f t="shared" si="11"/>
        <v>0</v>
      </c>
      <c r="W19" t="str">
        <f t="shared" si="12"/>
        <v/>
      </c>
    </row>
    <row r="20" spans="1:23" x14ac:dyDescent="0.25">
      <c r="A20" s="1" t="s">
        <v>18</v>
      </c>
      <c r="B20">
        <v>0.78144599999999997</v>
      </c>
      <c r="C20">
        <v>1</v>
      </c>
      <c r="D20">
        <f t="shared" si="0"/>
        <v>1</v>
      </c>
      <c r="E20">
        <f t="shared" si="1"/>
        <v>1</v>
      </c>
      <c r="F20">
        <f t="shared" si="2"/>
        <v>1</v>
      </c>
      <c r="G20">
        <f t="shared" si="3"/>
        <v>0</v>
      </c>
      <c r="H20">
        <f t="shared" si="4"/>
        <v>0</v>
      </c>
      <c r="I20">
        <f t="shared" si="5"/>
        <v>0</v>
      </c>
      <c r="L20" s="7"/>
      <c r="P20">
        <f t="shared" si="6"/>
        <v>1</v>
      </c>
      <c r="Q20">
        <f t="shared" si="7"/>
        <v>1</v>
      </c>
      <c r="R20">
        <f t="shared" si="8"/>
        <v>1</v>
      </c>
      <c r="S20">
        <f t="shared" si="9"/>
        <v>0</v>
      </c>
      <c r="T20">
        <f t="shared" si="10"/>
        <v>0</v>
      </c>
      <c r="U20">
        <f t="shared" si="11"/>
        <v>0</v>
      </c>
      <c r="W20" t="str">
        <f t="shared" si="12"/>
        <v/>
      </c>
    </row>
    <row r="21" spans="1:23" x14ac:dyDescent="0.25">
      <c r="A21" s="1" t="s">
        <v>19</v>
      </c>
      <c r="B21">
        <v>0.210757</v>
      </c>
      <c r="C21">
        <v>0</v>
      </c>
      <c r="D21">
        <f t="shared" si="0"/>
        <v>0</v>
      </c>
      <c r="E21">
        <f t="shared" si="1"/>
        <v>1</v>
      </c>
      <c r="F21">
        <f t="shared" si="2"/>
        <v>0</v>
      </c>
      <c r="G21">
        <f t="shared" si="3"/>
        <v>0</v>
      </c>
      <c r="H21">
        <f t="shared" si="4"/>
        <v>1</v>
      </c>
      <c r="I21">
        <f t="shared" si="5"/>
        <v>0</v>
      </c>
      <c r="L21" s="7"/>
      <c r="P21">
        <f t="shared" si="6"/>
        <v>0</v>
      </c>
      <c r="Q21">
        <f t="shared" si="7"/>
        <v>1</v>
      </c>
      <c r="R21">
        <f t="shared" si="8"/>
        <v>0</v>
      </c>
      <c r="S21">
        <f t="shared" si="9"/>
        <v>0</v>
      </c>
      <c r="T21">
        <f t="shared" si="10"/>
        <v>1</v>
      </c>
      <c r="U21">
        <f t="shared" si="11"/>
        <v>0</v>
      </c>
      <c r="W21" t="str">
        <f t="shared" si="12"/>
        <v/>
      </c>
    </row>
    <row r="22" spans="1:23" x14ac:dyDescent="0.25">
      <c r="A22" s="1" t="s">
        <v>20</v>
      </c>
      <c r="B22">
        <v>0.676091</v>
      </c>
      <c r="C22">
        <v>1</v>
      </c>
      <c r="D22">
        <f t="shared" si="0"/>
        <v>1</v>
      </c>
      <c r="E22">
        <f t="shared" si="1"/>
        <v>1</v>
      </c>
      <c r="F22">
        <f t="shared" si="2"/>
        <v>1</v>
      </c>
      <c r="G22">
        <f t="shared" si="3"/>
        <v>0</v>
      </c>
      <c r="H22">
        <f t="shared" si="4"/>
        <v>0</v>
      </c>
      <c r="I22">
        <f t="shared" si="5"/>
        <v>0</v>
      </c>
      <c r="L22" s="7"/>
      <c r="P22">
        <f t="shared" si="6"/>
        <v>1</v>
      </c>
      <c r="Q22">
        <f t="shared" si="7"/>
        <v>1</v>
      </c>
      <c r="R22">
        <f t="shared" si="8"/>
        <v>1</v>
      </c>
      <c r="S22">
        <f t="shared" si="9"/>
        <v>0</v>
      </c>
      <c r="T22">
        <f t="shared" si="10"/>
        <v>0</v>
      </c>
      <c r="U22">
        <f t="shared" si="11"/>
        <v>0</v>
      </c>
      <c r="W22" t="str">
        <f t="shared" si="12"/>
        <v/>
      </c>
    </row>
    <row r="23" spans="1:23" x14ac:dyDescent="0.25">
      <c r="A23" s="1" t="s">
        <v>21</v>
      </c>
      <c r="B23">
        <v>1.06002</v>
      </c>
      <c r="C23">
        <v>1</v>
      </c>
      <c r="D23">
        <f t="shared" si="0"/>
        <v>1</v>
      </c>
      <c r="E23">
        <f t="shared" si="1"/>
        <v>1</v>
      </c>
      <c r="F23">
        <f t="shared" si="2"/>
        <v>1</v>
      </c>
      <c r="G23">
        <f t="shared" si="3"/>
        <v>0</v>
      </c>
      <c r="H23">
        <f t="shared" si="4"/>
        <v>0</v>
      </c>
      <c r="I23">
        <f t="shared" si="5"/>
        <v>0</v>
      </c>
      <c r="L23" s="7"/>
      <c r="P23">
        <f t="shared" si="6"/>
        <v>1</v>
      </c>
      <c r="Q23">
        <f t="shared" si="7"/>
        <v>1</v>
      </c>
      <c r="R23">
        <f t="shared" si="8"/>
        <v>1</v>
      </c>
      <c r="S23">
        <f t="shared" si="9"/>
        <v>0</v>
      </c>
      <c r="T23">
        <f t="shared" si="10"/>
        <v>0</v>
      </c>
      <c r="U23">
        <f t="shared" si="11"/>
        <v>0</v>
      </c>
      <c r="W23" t="str">
        <f t="shared" si="12"/>
        <v/>
      </c>
    </row>
    <row r="24" spans="1:23" x14ac:dyDescent="0.25">
      <c r="A24" s="1" t="s">
        <v>22</v>
      </c>
      <c r="B24">
        <v>1.3414900000000001</v>
      </c>
      <c r="C24">
        <v>1</v>
      </c>
      <c r="D24">
        <f t="shared" si="0"/>
        <v>1</v>
      </c>
      <c r="E24">
        <f t="shared" si="1"/>
        <v>1</v>
      </c>
      <c r="F24">
        <f t="shared" si="2"/>
        <v>1</v>
      </c>
      <c r="G24">
        <f t="shared" si="3"/>
        <v>0</v>
      </c>
      <c r="H24">
        <f t="shared" si="4"/>
        <v>0</v>
      </c>
      <c r="I24">
        <f t="shared" si="5"/>
        <v>0</v>
      </c>
      <c r="L24" s="7"/>
      <c r="P24">
        <f t="shared" si="6"/>
        <v>1</v>
      </c>
      <c r="Q24">
        <f t="shared" si="7"/>
        <v>1</v>
      </c>
      <c r="R24">
        <f t="shared" si="8"/>
        <v>1</v>
      </c>
      <c r="S24">
        <f t="shared" si="9"/>
        <v>0</v>
      </c>
      <c r="T24">
        <f t="shared" si="10"/>
        <v>0</v>
      </c>
      <c r="U24">
        <f t="shared" si="11"/>
        <v>0</v>
      </c>
      <c r="W24" t="str">
        <f t="shared" si="12"/>
        <v/>
      </c>
    </row>
    <row r="25" spans="1:23" x14ac:dyDescent="0.25">
      <c r="A25" s="1" t="s">
        <v>23</v>
      </c>
      <c r="B25">
        <v>0.657412</v>
      </c>
      <c r="C25">
        <v>1</v>
      </c>
      <c r="D25">
        <f t="shared" si="0"/>
        <v>1</v>
      </c>
      <c r="E25">
        <f t="shared" si="1"/>
        <v>1</v>
      </c>
      <c r="F25">
        <f t="shared" si="2"/>
        <v>1</v>
      </c>
      <c r="G25">
        <f t="shared" si="3"/>
        <v>0</v>
      </c>
      <c r="H25">
        <f t="shared" si="4"/>
        <v>0</v>
      </c>
      <c r="I25">
        <f t="shared" si="5"/>
        <v>0</v>
      </c>
      <c r="L25" s="7"/>
      <c r="P25">
        <f t="shared" si="6"/>
        <v>1</v>
      </c>
      <c r="Q25">
        <f t="shared" si="7"/>
        <v>1</v>
      </c>
      <c r="R25">
        <f t="shared" si="8"/>
        <v>1</v>
      </c>
      <c r="S25">
        <f t="shared" si="9"/>
        <v>0</v>
      </c>
      <c r="T25">
        <f t="shared" si="10"/>
        <v>0</v>
      </c>
      <c r="U25">
        <f t="shared" si="11"/>
        <v>0</v>
      </c>
      <c r="W25" t="str">
        <f t="shared" si="12"/>
        <v/>
      </c>
    </row>
    <row r="26" spans="1:23" x14ac:dyDescent="0.25">
      <c r="A26" s="1" t="s">
        <v>24</v>
      </c>
      <c r="B26">
        <v>0.75236999999999998</v>
      </c>
      <c r="C26">
        <v>0</v>
      </c>
      <c r="D26">
        <f t="shared" si="0"/>
        <v>1</v>
      </c>
      <c r="E26">
        <f t="shared" si="1"/>
        <v>0</v>
      </c>
      <c r="F26">
        <f t="shared" si="2"/>
        <v>0</v>
      </c>
      <c r="G26">
        <f t="shared" si="3"/>
        <v>1</v>
      </c>
      <c r="H26">
        <f t="shared" si="4"/>
        <v>0</v>
      </c>
      <c r="I26">
        <f t="shared" si="5"/>
        <v>0</v>
      </c>
      <c r="L26" s="7"/>
      <c r="P26">
        <f t="shared" si="6"/>
        <v>1</v>
      </c>
      <c r="Q26">
        <f t="shared" si="7"/>
        <v>0</v>
      </c>
      <c r="R26">
        <f t="shared" si="8"/>
        <v>0</v>
      </c>
      <c r="S26">
        <f t="shared" si="9"/>
        <v>1</v>
      </c>
      <c r="T26">
        <f t="shared" si="10"/>
        <v>0</v>
      </c>
      <c r="U26">
        <f t="shared" si="11"/>
        <v>0</v>
      </c>
      <c r="W26" t="str">
        <f t="shared" si="12"/>
        <v/>
      </c>
    </row>
    <row r="27" spans="1:23" x14ac:dyDescent="0.25">
      <c r="A27" s="1" t="s">
        <v>25</v>
      </c>
      <c r="B27">
        <v>0.96926999999999996</v>
      </c>
      <c r="C27">
        <v>1</v>
      </c>
      <c r="D27">
        <f t="shared" si="0"/>
        <v>1</v>
      </c>
      <c r="E27">
        <f t="shared" si="1"/>
        <v>1</v>
      </c>
      <c r="F27">
        <f t="shared" si="2"/>
        <v>1</v>
      </c>
      <c r="G27">
        <f t="shared" si="3"/>
        <v>0</v>
      </c>
      <c r="H27">
        <f t="shared" si="4"/>
        <v>0</v>
      </c>
      <c r="I27">
        <f t="shared" si="5"/>
        <v>0</v>
      </c>
      <c r="L27" s="7"/>
      <c r="P27">
        <f t="shared" si="6"/>
        <v>1</v>
      </c>
      <c r="Q27">
        <f t="shared" si="7"/>
        <v>1</v>
      </c>
      <c r="R27">
        <f t="shared" si="8"/>
        <v>1</v>
      </c>
      <c r="S27">
        <f t="shared" si="9"/>
        <v>0</v>
      </c>
      <c r="T27">
        <f t="shared" si="10"/>
        <v>0</v>
      </c>
      <c r="U27">
        <f t="shared" si="11"/>
        <v>0</v>
      </c>
      <c r="W27" t="str">
        <f t="shared" si="12"/>
        <v/>
      </c>
    </row>
    <row r="28" spans="1:23" x14ac:dyDescent="0.25">
      <c r="A28" s="1" t="s">
        <v>26</v>
      </c>
      <c r="B28">
        <v>0.292632</v>
      </c>
      <c r="C28">
        <v>1</v>
      </c>
      <c r="D28">
        <f t="shared" si="0"/>
        <v>0</v>
      </c>
      <c r="E28">
        <f t="shared" si="1"/>
        <v>0</v>
      </c>
      <c r="F28">
        <f t="shared" si="2"/>
        <v>0</v>
      </c>
      <c r="G28">
        <f t="shared" si="3"/>
        <v>0</v>
      </c>
      <c r="H28">
        <f t="shared" si="4"/>
        <v>0</v>
      </c>
      <c r="I28">
        <f t="shared" si="5"/>
        <v>1</v>
      </c>
      <c r="L28" s="7"/>
      <c r="P28">
        <f t="shared" si="6"/>
        <v>0</v>
      </c>
      <c r="Q28">
        <f t="shared" si="7"/>
        <v>0</v>
      </c>
      <c r="R28">
        <f t="shared" si="8"/>
        <v>0</v>
      </c>
      <c r="S28">
        <f t="shared" si="9"/>
        <v>0</v>
      </c>
      <c r="T28">
        <f t="shared" si="10"/>
        <v>0</v>
      </c>
      <c r="U28">
        <f t="shared" si="11"/>
        <v>1</v>
      </c>
      <c r="W28" t="str">
        <f t="shared" si="12"/>
        <v/>
      </c>
    </row>
    <row r="29" spans="1:23" x14ac:dyDescent="0.25">
      <c r="A29" s="1" t="s">
        <v>27</v>
      </c>
      <c r="B29">
        <v>0.8488</v>
      </c>
      <c r="C29">
        <v>1</v>
      </c>
      <c r="D29">
        <f t="shared" si="0"/>
        <v>1</v>
      </c>
      <c r="E29">
        <f t="shared" si="1"/>
        <v>1</v>
      </c>
      <c r="F29">
        <f t="shared" si="2"/>
        <v>1</v>
      </c>
      <c r="G29">
        <f t="shared" si="3"/>
        <v>0</v>
      </c>
      <c r="H29">
        <f t="shared" si="4"/>
        <v>0</v>
      </c>
      <c r="I29">
        <f t="shared" si="5"/>
        <v>0</v>
      </c>
      <c r="L29" s="7"/>
      <c r="P29">
        <f t="shared" si="6"/>
        <v>1</v>
      </c>
      <c r="Q29">
        <f t="shared" si="7"/>
        <v>1</v>
      </c>
      <c r="R29">
        <f t="shared" si="8"/>
        <v>1</v>
      </c>
      <c r="S29">
        <f t="shared" si="9"/>
        <v>0</v>
      </c>
      <c r="T29">
        <f t="shared" si="10"/>
        <v>0</v>
      </c>
      <c r="U29">
        <f t="shared" si="11"/>
        <v>0</v>
      </c>
      <c r="W29" t="str">
        <f t="shared" si="12"/>
        <v/>
      </c>
    </row>
    <row r="30" spans="1:23" x14ac:dyDescent="0.25">
      <c r="A30" s="1" t="s">
        <v>28</v>
      </c>
      <c r="B30">
        <v>1.02739</v>
      </c>
      <c r="C30">
        <v>1</v>
      </c>
      <c r="D30">
        <f t="shared" si="0"/>
        <v>1</v>
      </c>
      <c r="E30">
        <f t="shared" si="1"/>
        <v>1</v>
      </c>
      <c r="F30">
        <f t="shared" si="2"/>
        <v>1</v>
      </c>
      <c r="G30">
        <f t="shared" si="3"/>
        <v>0</v>
      </c>
      <c r="H30">
        <f t="shared" si="4"/>
        <v>0</v>
      </c>
      <c r="I30">
        <f t="shared" si="5"/>
        <v>0</v>
      </c>
      <c r="L30" s="7"/>
      <c r="P30">
        <f t="shared" si="6"/>
        <v>1</v>
      </c>
      <c r="Q30">
        <f t="shared" si="7"/>
        <v>1</v>
      </c>
      <c r="R30">
        <f t="shared" si="8"/>
        <v>1</v>
      </c>
      <c r="S30">
        <f t="shared" si="9"/>
        <v>0</v>
      </c>
      <c r="T30">
        <f t="shared" si="10"/>
        <v>0</v>
      </c>
      <c r="U30">
        <f t="shared" si="11"/>
        <v>0</v>
      </c>
      <c r="W30" t="str">
        <f t="shared" si="12"/>
        <v/>
      </c>
    </row>
    <row r="31" spans="1:23" x14ac:dyDescent="0.25">
      <c r="A31" s="1" t="s">
        <v>29</v>
      </c>
      <c r="B31">
        <v>0.49857099999999999</v>
      </c>
      <c r="C31">
        <v>0</v>
      </c>
      <c r="D31">
        <f t="shared" si="0"/>
        <v>0</v>
      </c>
      <c r="E31">
        <f t="shared" si="1"/>
        <v>1</v>
      </c>
      <c r="F31">
        <f t="shared" si="2"/>
        <v>0</v>
      </c>
      <c r="G31">
        <f t="shared" si="3"/>
        <v>0</v>
      </c>
      <c r="H31">
        <f t="shared" si="4"/>
        <v>1</v>
      </c>
      <c r="I31">
        <f t="shared" si="5"/>
        <v>0</v>
      </c>
      <c r="L31" s="7"/>
      <c r="P31" t="str">
        <f t="shared" si="6"/>
        <v/>
      </c>
      <c r="Q31" t="str">
        <f t="shared" si="7"/>
        <v/>
      </c>
      <c r="R31" t="str">
        <f t="shared" si="8"/>
        <v/>
      </c>
      <c r="S31" t="str">
        <f t="shared" si="9"/>
        <v/>
      </c>
      <c r="T31" t="str">
        <f t="shared" si="10"/>
        <v/>
      </c>
      <c r="U31" t="str">
        <f t="shared" si="11"/>
        <v/>
      </c>
      <c r="W31">
        <f t="shared" si="12"/>
        <v>1</v>
      </c>
    </row>
    <row r="32" spans="1:23" x14ac:dyDescent="0.25">
      <c r="A32" s="1" t="s">
        <v>30</v>
      </c>
      <c r="B32">
        <v>0.59595200000000004</v>
      </c>
      <c r="C32">
        <v>1</v>
      </c>
      <c r="D32">
        <f t="shared" si="0"/>
        <v>1</v>
      </c>
      <c r="E32">
        <f t="shared" si="1"/>
        <v>1</v>
      </c>
      <c r="F32">
        <f t="shared" si="2"/>
        <v>1</v>
      </c>
      <c r="G32">
        <f t="shared" si="3"/>
        <v>0</v>
      </c>
      <c r="H32">
        <f t="shared" si="4"/>
        <v>0</v>
      </c>
      <c r="I32">
        <f t="shared" si="5"/>
        <v>0</v>
      </c>
      <c r="L32" s="7"/>
      <c r="P32" t="str">
        <f t="shared" si="6"/>
        <v/>
      </c>
      <c r="Q32" t="str">
        <f t="shared" si="7"/>
        <v/>
      </c>
      <c r="R32" t="str">
        <f t="shared" si="8"/>
        <v/>
      </c>
      <c r="S32" t="str">
        <f t="shared" si="9"/>
        <v/>
      </c>
      <c r="T32" t="str">
        <f t="shared" si="10"/>
        <v/>
      </c>
      <c r="U32" t="str">
        <f t="shared" si="11"/>
        <v/>
      </c>
      <c r="W32">
        <f t="shared" si="12"/>
        <v>1</v>
      </c>
    </row>
    <row r="33" spans="1:23" x14ac:dyDescent="0.25">
      <c r="A33" s="1" t="s">
        <v>31</v>
      </c>
      <c r="B33">
        <v>0.233098</v>
      </c>
      <c r="C33">
        <v>0</v>
      </c>
      <c r="D33">
        <f t="shared" si="0"/>
        <v>0</v>
      </c>
      <c r="E33">
        <f t="shared" si="1"/>
        <v>1</v>
      </c>
      <c r="F33">
        <f t="shared" si="2"/>
        <v>0</v>
      </c>
      <c r="G33">
        <f t="shared" si="3"/>
        <v>0</v>
      </c>
      <c r="H33">
        <f t="shared" si="4"/>
        <v>1</v>
      </c>
      <c r="I33">
        <f t="shared" si="5"/>
        <v>0</v>
      </c>
      <c r="L33" s="7"/>
      <c r="P33">
        <f t="shared" si="6"/>
        <v>0</v>
      </c>
      <c r="Q33">
        <f t="shared" si="7"/>
        <v>1</v>
      </c>
      <c r="R33">
        <f t="shared" si="8"/>
        <v>0</v>
      </c>
      <c r="S33">
        <f t="shared" si="9"/>
        <v>0</v>
      </c>
      <c r="T33">
        <f t="shared" si="10"/>
        <v>1</v>
      </c>
      <c r="U33">
        <f t="shared" si="11"/>
        <v>0</v>
      </c>
      <c r="W33" t="str">
        <f t="shared" si="12"/>
        <v/>
      </c>
    </row>
    <row r="34" spans="1:23" x14ac:dyDescent="0.25">
      <c r="A34" s="1" t="s">
        <v>32</v>
      </c>
      <c r="B34">
        <v>-7.1032300000000007E-2</v>
      </c>
      <c r="C34">
        <v>0</v>
      </c>
      <c r="D34">
        <f t="shared" si="0"/>
        <v>0</v>
      </c>
      <c r="E34">
        <f t="shared" si="1"/>
        <v>1</v>
      </c>
      <c r="F34">
        <f t="shared" si="2"/>
        <v>0</v>
      </c>
      <c r="G34">
        <f t="shared" si="3"/>
        <v>0</v>
      </c>
      <c r="H34">
        <f t="shared" si="4"/>
        <v>1</v>
      </c>
      <c r="I34">
        <f t="shared" si="5"/>
        <v>0</v>
      </c>
      <c r="L34" s="7"/>
      <c r="P34">
        <f t="shared" si="6"/>
        <v>0</v>
      </c>
      <c r="Q34">
        <f t="shared" si="7"/>
        <v>1</v>
      </c>
      <c r="R34">
        <f t="shared" si="8"/>
        <v>0</v>
      </c>
      <c r="S34">
        <f t="shared" si="9"/>
        <v>0</v>
      </c>
      <c r="T34">
        <f t="shared" si="10"/>
        <v>1</v>
      </c>
      <c r="U34">
        <f t="shared" si="11"/>
        <v>0</v>
      </c>
      <c r="W34" t="str">
        <f t="shared" si="12"/>
        <v/>
      </c>
    </row>
    <row r="35" spans="1:23" x14ac:dyDescent="0.25">
      <c r="A35" s="1" t="s">
        <v>33</v>
      </c>
      <c r="B35">
        <v>0.85230099999999998</v>
      </c>
      <c r="C35">
        <v>1</v>
      </c>
      <c r="D35">
        <f t="shared" si="0"/>
        <v>1</v>
      </c>
      <c r="E35">
        <f t="shared" si="1"/>
        <v>1</v>
      </c>
      <c r="F35">
        <f t="shared" si="2"/>
        <v>1</v>
      </c>
      <c r="G35">
        <f t="shared" si="3"/>
        <v>0</v>
      </c>
      <c r="H35">
        <f t="shared" si="4"/>
        <v>0</v>
      </c>
      <c r="I35">
        <f t="shared" si="5"/>
        <v>0</v>
      </c>
      <c r="L35" s="7"/>
      <c r="P35">
        <f t="shared" si="6"/>
        <v>1</v>
      </c>
      <c r="Q35">
        <f t="shared" si="7"/>
        <v>1</v>
      </c>
      <c r="R35">
        <f t="shared" si="8"/>
        <v>1</v>
      </c>
      <c r="S35">
        <f t="shared" si="9"/>
        <v>0</v>
      </c>
      <c r="T35">
        <f t="shared" si="10"/>
        <v>0</v>
      </c>
      <c r="U35">
        <f t="shared" si="11"/>
        <v>0</v>
      </c>
      <c r="W35" t="str">
        <f t="shared" si="12"/>
        <v/>
      </c>
    </row>
    <row r="36" spans="1:23" x14ac:dyDescent="0.25">
      <c r="A36" s="1" t="s">
        <v>34</v>
      </c>
      <c r="B36">
        <v>0.161244</v>
      </c>
      <c r="C36">
        <v>0</v>
      </c>
      <c r="D36">
        <f t="shared" si="0"/>
        <v>0</v>
      </c>
      <c r="E36">
        <f t="shared" si="1"/>
        <v>1</v>
      </c>
      <c r="F36">
        <f t="shared" si="2"/>
        <v>0</v>
      </c>
      <c r="G36">
        <f t="shared" si="3"/>
        <v>0</v>
      </c>
      <c r="H36">
        <f t="shared" si="4"/>
        <v>1</v>
      </c>
      <c r="I36">
        <f t="shared" si="5"/>
        <v>0</v>
      </c>
      <c r="L36" s="7"/>
      <c r="P36">
        <f t="shared" si="6"/>
        <v>0</v>
      </c>
      <c r="Q36">
        <f t="shared" si="7"/>
        <v>1</v>
      </c>
      <c r="R36">
        <f t="shared" si="8"/>
        <v>0</v>
      </c>
      <c r="S36">
        <f t="shared" si="9"/>
        <v>0</v>
      </c>
      <c r="T36">
        <f t="shared" si="10"/>
        <v>1</v>
      </c>
      <c r="U36">
        <f t="shared" si="11"/>
        <v>0</v>
      </c>
      <c r="W36" t="str">
        <f t="shared" si="12"/>
        <v/>
      </c>
    </row>
    <row r="37" spans="1:23" x14ac:dyDescent="0.25">
      <c r="A37" s="1" t="s">
        <v>35</v>
      </c>
      <c r="B37">
        <v>0.27043400000000001</v>
      </c>
      <c r="C37">
        <v>0</v>
      </c>
      <c r="D37">
        <f t="shared" si="0"/>
        <v>0</v>
      </c>
      <c r="E37">
        <f t="shared" si="1"/>
        <v>1</v>
      </c>
      <c r="F37">
        <f t="shared" si="2"/>
        <v>0</v>
      </c>
      <c r="G37">
        <f t="shared" si="3"/>
        <v>0</v>
      </c>
      <c r="H37">
        <f t="shared" si="4"/>
        <v>1</v>
      </c>
      <c r="I37">
        <f t="shared" si="5"/>
        <v>0</v>
      </c>
      <c r="L37" s="7"/>
      <c r="P37">
        <f t="shared" si="6"/>
        <v>0</v>
      </c>
      <c r="Q37">
        <f t="shared" si="7"/>
        <v>1</v>
      </c>
      <c r="R37">
        <f t="shared" si="8"/>
        <v>0</v>
      </c>
      <c r="S37">
        <f t="shared" si="9"/>
        <v>0</v>
      </c>
      <c r="T37">
        <f t="shared" si="10"/>
        <v>1</v>
      </c>
      <c r="U37">
        <f t="shared" si="11"/>
        <v>0</v>
      </c>
      <c r="W37" t="str">
        <f t="shared" si="12"/>
        <v/>
      </c>
    </row>
    <row r="38" spans="1:23" x14ac:dyDescent="0.25">
      <c r="A38" s="1" t="s">
        <v>36</v>
      </c>
      <c r="B38">
        <v>0.61215399999999998</v>
      </c>
      <c r="C38">
        <v>1</v>
      </c>
      <c r="D38">
        <f t="shared" si="0"/>
        <v>1</v>
      </c>
      <c r="E38">
        <f t="shared" si="1"/>
        <v>1</v>
      </c>
      <c r="F38">
        <f t="shared" si="2"/>
        <v>1</v>
      </c>
      <c r="G38">
        <f t="shared" si="3"/>
        <v>0</v>
      </c>
      <c r="H38">
        <f t="shared" si="4"/>
        <v>0</v>
      </c>
      <c r="I38">
        <f t="shared" si="5"/>
        <v>0</v>
      </c>
      <c r="L38" s="7"/>
      <c r="P38">
        <f t="shared" si="6"/>
        <v>1</v>
      </c>
      <c r="Q38">
        <f t="shared" si="7"/>
        <v>1</v>
      </c>
      <c r="R38">
        <f t="shared" si="8"/>
        <v>1</v>
      </c>
      <c r="S38">
        <f t="shared" si="9"/>
        <v>0</v>
      </c>
      <c r="T38">
        <f t="shared" si="10"/>
        <v>0</v>
      </c>
      <c r="U38">
        <f t="shared" si="11"/>
        <v>0</v>
      </c>
      <c r="W38" t="str">
        <f t="shared" si="12"/>
        <v/>
      </c>
    </row>
    <row r="39" spans="1:23" x14ac:dyDescent="0.25">
      <c r="A39" s="1" t="s">
        <v>37</v>
      </c>
      <c r="B39">
        <v>0.58127600000000001</v>
      </c>
      <c r="C39">
        <v>0</v>
      </c>
      <c r="D39">
        <f t="shared" si="0"/>
        <v>1</v>
      </c>
      <c r="E39">
        <f t="shared" si="1"/>
        <v>0</v>
      </c>
      <c r="F39">
        <f t="shared" si="2"/>
        <v>0</v>
      </c>
      <c r="G39">
        <f t="shared" si="3"/>
        <v>1</v>
      </c>
      <c r="H39">
        <f t="shared" si="4"/>
        <v>0</v>
      </c>
      <c r="I39">
        <f t="shared" si="5"/>
        <v>0</v>
      </c>
      <c r="L39" s="7"/>
      <c r="P39" t="str">
        <f t="shared" si="6"/>
        <v/>
      </c>
      <c r="Q39" t="str">
        <f t="shared" si="7"/>
        <v/>
      </c>
      <c r="R39" t="str">
        <f t="shared" si="8"/>
        <v/>
      </c>
      <c r="S39" t="str">
        <f t="shared" si="9"/>
        <v/>
      </c>
      <c r="T39" t="str">
        <f t="shared" si="10"/>
        <v/>
      </c>
      <c r="U39" t="str">
        <f t="shared" si="11"/>
        <v/>
      </c>
      <c r="W39">
        <f t="shared" si="12"/>
        <v>1</v>
      </c>
    </row>
    <row r="40" spans="1:23" x14ac:dyDescent="0.25">
      <c r="A40" s="1" t="s">
        <v>38</v>
      </c>
      <c r="B40">
        <v>0.77097700000000002</v>
      </c>
      <c r="C40">
        <v>1</v>
      </c>
      <c r="D40">
        <f t="shared" si="0"/>
        <v>1</v>
      </c>
      <c r="E40">
        <f t="shared" si="1"/>
        <v>1</v>
      </c>
      <c r="F40">
        <f t="shared" si="2"/>
        <v>1</v>
      </c>
      <c r="G40">
        <f t="shared" si="3"/>
        <v>0</v>
      </c>
      <c r="H40">
        <f t="shared" si="4"/>
        <v>0</v>
      </c>
      <c r="I40">
        <f t="shared" si="5"/>
        <v>0</v>
      </c>
      <c r="L40" s="7"/>
      <c r="P40">
        <f t="shared" si="6"/>
        <v>1</v>
      </c>
      <c r="Q40">
        <f t="shared" si="7"/>
        <v>1</v>
      </c>
      <c r="R40">
        <f t="shared" si="8"/>
        <v>1</v>
      </c>
      <c r="S40">
        <f t="shared" si="9"/>
        <v>0</v>
      </c>
      <c r="T40">
        <f t="shared" si="10"/>
        <v>0</v>
      </c>
      <c r="U40">
        <f t="shared" si="11"/>
        <v>0</v>
      </c>
      <c r="W40" t="str">
        <f t="shared" si="12"/>
        <v/>
      </c>
    </row>
    <row r="41" spans="1:23" x14ac:dyDescent="0.25">
      <c r="A41" s="1" t="s">
        <v>39</v>
      </c>
      <c r="B41">
        <v>-0.239645</v>
      </c>
      <c r="C41">
        <v>0</v>
      </c>
      <c r="D41">
        <f t="shared" si="0"/>
        <v>0</v>
      </c>
      <c r="E41">
        <f t="shared" si="1"/>
        <v>1</v>
      </c>
      <c r="F41">
        <f t="shared" si="2"/>
        <v>0</v>
      </c>
      <c r="G41">
        <f t="shared" si="3"/>
        <v>0</v>
      </c>
      <c r="H41">
        <f t="shared" si="4"/>
        <v>1</v>
      </c>
      <c r="I41">
        <f t="shared" si="5"/>
        <v>0</v>
      </c>
      <c r="L41" s="7"/>
      <c r="P41">
        <f t="shared" si="6"/>
        <v>0</v>
      </c>
      <c r="Q41">
        <f t="shared" si="7"/>
        <v>1</v>
      </c>
      <c r="R41">
        <f t="shared" si="8"/>
        <v>0</v>
      </c>
      <c r="S41">
        <f t="shared" si="9"/>
        <v>0</v>
      </c>
      <c r="T41">
        <f t="shared" si="10"/>
        <v>1</v>
      </c>
      <c r="U41">
        <f t="shared" si="11"/>
        <v>0</v>
      </c>
      <c r="W41" t="str">
        <f t="shared" si="12"/>
        <v/>
      </c>
    </row>
    <row r="42" spans="1:23" x14ac:dyDescent="0.25">
      <c r="A42" s="1" t="s">
        <v>40</v>
      </c>
      <c r="B42">
        <v>0.385714</v>
      </c>
      <c r="C42">
        <v>0</v>
      </c>
      <c r="D42">
        <f t="shared" si="0"/>
        <v>0</v>
      </c>
      <c r="E42">
        <f t="shared" si="1"/>
        <v>1</v>
      </c>
      <c r="F42">
        <f t="shared" si="2"/>
        <v>0</v>
      </c>
      <c r="G42">
        <f t="shared" si="3"/>
        <v>0</v>
      </c>
      <c r="H42">
        <f t="shared" si="4"/>
        <v>1</v>
      </c>
      <c r="I42">
        <f t="shared" si="5"/>
        <v>0</v>
      </c>
      <c r="L42" s="7"/>
      <c r="P42">
        <f t="shared" si="6"/>
        <v>0</v>
      </c>
      <c r="Q42">
        <f t="shared" si="7"/>
        <v>1</v>
      </c>
      <c r="R42">
        <f t="shared" si="8"/>
        <v>0</v>
      </c>
      <c r="S42">
        <f t="shared" si="9"/>
        <v>0</v>
      </c>
      <c r="T42">
        <f t="shared" si="10"/>
        <v>1</v>
      </c>
      <c r="U42">
        <f t="shared" si="11"/>
        <v>0</v>
      </c>
      <c r="W42" t="str">
        <f t="shared" si="12"/>
        <v/>
      </c>
    </row>
    <row r="43" spans="1:23" x14ac:dyDescent="0.25">
      <c r="A43" s="1" t="s">
        <v>41</v>
      </c>
      <c r="B43">
        <v>0.624448</v>
      </c>
      <c r="C43">
        <v>1</v>
      </c>
      <c r="D43">
        <f t="shared" si="0"/>
        <v>1</v>
      </c>
      <c r="E43">
        <f t="shared" si="1"/>
        <v>1</v>
      </c>
      <c r="F43">
        <f t="shared" si="2"/>
        <v>1</v>
      </c>
      <c r="G43">
        <f t="shared" si="3"/>
        <v>0</v>
      </c>
      <c r="H43">
        <f t="shared" si="4"/>
        <v>0</v>
      </c>
      <c r="I43">
        <f t="shared" si="5"/>
        <v>0</v>
      </c>
      <c r="L43" s="7"/>
      <c r="P43">
        <f t="shared" si="6"/>
        <v>1</v>
      </c>
      <c r="Q43">
        <f t="shared" si="7"/>
        <v>1</v>
      </c>
      <c r="R43">
        <f t="shared" si="8"/>
        <v>1</v>
      </c>
      <c r="S43">
        <f t="shared" si="9"/>
        <v>0</v>
      </c>
      <c r="T43">
        <f t="shared" si="10"/>
        <v>0</v>
      </c>
      <c r="U43">
        <f t="shared" si="11"/>
        <v>0</v>
      </c>
      <c r="W43" t="str">
        <f t="shared" si="12"/>
        <v/>
      </c>
    </row>
    <row r="44" spans="1:23" x14ac:dyDescent="0.25">
      <c r="A44" s="1" t="s">
        <v>42</v>
      </c>
      <c r="B44">
        <v>1.2215199999999999</v>
      </c>
      <c r="C44">
        <v>1</v>
      </c>
      <c r="D44">
        <f t="shared" si="0"/>
        <v>1</v>
      </c>
      <c r="E44">
        <f t="shared" si="1"/>
        <v>1</v>
      </c>
      <c r="F44">
        <f t="shared" si="2"/>
        <v>1</v>
      </c>
      <c r="G44">
        <f t="shared" si="3"/>
        <v>0</v>
      </c>
      <c r="H44">
        <f t="shared" si="4"/>
        <v>0</v>
      </c>
      <c r="I44">
        <f t="shared" si="5"/>
        <v>0</v>
      </c>
      <c r="L44" s="7"/>
      <c r="P44">
        <f t="shared" si="6"/>
        <v>1</v>
      </c>
      <c r="Q44">
        <f t="shared" si="7"/>
        <v>1</v>
      </c>
      <c r="R44">
        <f t="shared" si="8"/>
        <v>1</v>
      </c>
      <c r="S44">
        <f t="shared" si="9"/>
        <v>0</v>
      </c>
      <c r="T44">
        <f t="shared" si="10"/>
        <v>0</v>
      </c>
      <c r="U44">
        <f t="shared" si="11"/>
        <v>0</v>
      </c>
      <c r="W44" t="str">
        <f t="shared" si="12"/>
        <v/>
      </c>
    </row>
    <row r="45" spans="1:23" x14ac:dyDescent="0.25">
      <c r="A45" s="1" t="s">
        <v>43</v>
      </c>
      <c r="B45">
        <v>-0.12942200000000001</v>
      </c>
      <c r="C45">
        <v>0</v>
      </c>
      <c r="D45">
        <f t="shared" si="0"/>
        <v>0</v>
      </c>
      <c r="E45">
        <f t="shared" si="1"/>
        <v>1</v>
      </c>
      <c r="F45">
        <f t="shared" si="2"/>
        <v>0</v>
      </c>
      <c r="G45">
        <f t="shared" si="3"/>
        <v>0</v>
      </c>
      <c r="H45">
        <f t="shared" si="4"/>
        <v>1</v>
      </c>
      <c r="I45">
        <f t="shared" si="5"/>
        <v>0</v>
      </c>
      <c r="L45" s="7"/>
      <c r="P45">
        <f t="shared" si="6"/>
        <v>0</v>
      </c>
      <c r="Q45">
        <f t="shared" si="7"/>
        <v>1</v>
      </c>
      <c r="R45">
        <f t="shared" si="8"/>
        <v>0</v>
      </c>
      <c r="S45">
        <f t="shared" si="9"/>
        <v>0</v>
      </c>
      <c r="T45">
        <f t="shared" si="10"/>
        <v>1</v>
      </c>
      <c r="U45">
        <f t="shared" si="11"/>
        <v>0</v>
      </c>
      <c r="W45" t="str">
        <f t="shared" si="12"/>
        <v/>
      </c>
    </row>
    <row r="46" spans="1:23" x14ac:dyDescent="0.25">
      <c r="A46" s="1" t="s">
        <v>44</v>
      </c>
      <c r="B46">
        <v>0.84945999999999999</v>
      </c>
      <c r="C46">
        <v>1</v>
      </c>
      <c r="D46">
        <f t="shared" si="0"/>
        <v>1</v>
      </c>
      <c r="E46">
        <f t="shared" si="1"/>
        <v>1</v>
      </c>
      <c r="F46">
        <f t="shared" si="2"/>
        <v>1</v>
      </c>
      <c r="G46">
        <f t="shared" si="3"/>
        <v>0</v>
      </c>
      <c r="H46">
        <f t="shared" si="4"/>
        <v>0</v>
      </c>
      <c r="I46">
        <f t="shared" si="5"/>
        <v>0</v>
      </c>
      <c r="L46" s="7"/>
      <c r="P46">
        <f t="shared" si="6"/>
        <v>1</v>
      </c>
      <c r="Q46">
        <f t="shared" si="7"/>
        <v>1</v>
      </c>
      <c r="R46">
        <f t="shared" si="8"/>
        <v>1</v>
      </c>
      <c r="S46">
        <f t="shared" si="9"/>
        <v>0</v>
      </c>
      <c r="T46">
        <f t="shared" si="10"/>
        <v>0</v>
      </c>
      <c r="U46">
        <f t="shared" si="11"/>
        <v>0</v>
      </c>
      <c r="W46" t="str">
        <f t="shared" si="12"/>
        <v/>
      </c>
    </row>
    <row r="47" spans="1:23" x14ac:dyDescent="0.25">
      <c r="A47" s="1" t="s">
        <v>45</v>
      </c>
      <c r="B47">
        <v>1.3071600000000001</v>
      </c>
      <c r="C47">
        <v>1</v>
      </c>
      <c r="D47">
        <f t="shared" si="0"/>
        <v>1</v>
      </c>
      <c r="E47">
        <f t="shared" si="1"/>
        <v>1</v>
      </c>
      <c r="F47">
        <f t="shared" si="2"/>
        <v>1</v>
      </c>
      <c r="G47">
        <f t="shared" si="3"/>
        <v>0</v>
      </c>
      <c r="H47">
        <f t="shared" si="4"/>
        <v>0</v>
      </c>
      <c r="I47">
        <f t="shared" si="5"/>
        <v>0</v>
      </c>
      <c r="L47" s="7"/>
      <c r="P47">
        <f t="shared" si="6"/>
        <v>1</v>
      </c>
      <c r="Q47">
        <f t="shared" si="7"/>
        <v>1</v>
      </c>
      <c r="R47">
        <f t="shared" si="8"/>
        <v>1</v>
      </c>
      <c r="S47">
        <f t="shared" si="9"/>
        <v>0</v>
      </c>
      <c r="T47">
        <f t="shared" si="10"/>
        <v>0</v>
      </c>
      <c r="U47">
        <f t="shared" si="11"/>
        <v>0</v>
      </c>
      <c r="W47" t="str">
        <f t="shared" si="12"/>
        <v/>
      </c>
    </row>
    <row r="48" spans="1:23" x14ac:dyDescent="0.25">
      <c r="A48" s="1" t="s">
        <v>46</v>
      </c>
      <c r="B48">
        <v>1.0071300000000001</v>
      </c>
      <c r="C48">
        <v>1</v>
      </c>
      <c r="D48">
        <f t="shared" si="0"/>
        <v>1</v>
      </c>
      <c r="E48">
        <f t="shared" si="1"/>
        <v>1</v>
      </c>
      <c r="F48">
        <f t="shared" si="2"/>
        <v>1</v>
      </c>
      <c r="G48">
        <f t="shared" si="3"/>
        <v>0</v>
      </c>
      <c r="H48">
        <f t="shared" si="4"/>
        <v>0</v>
      </c>
      <c r="I48">
        <f t="shared" si="5"/>
        <v>0</v>
      </c>
      <c r="L48" s="7"/>
      <c r="P48">
        <f t="shared" si="6"/>
        <v>1</v>
      </c>
      <c r="Q48">
        <f t="shared" si="7"/>
        <v>1</v>
      </c>
      <c r="R48">
        <f t="shared" si="8"/>
        <v>1</v>
      </c>
      <c r="S48">
        <f t="shared" si="9"/>
        <v>0</v>
      </c>
      <c r="T48">
        <f t="shared" si="10"/>
        <v>0</v>
      </c>
      <c r="U48">
        <f t="shared" si="11"/>
        <v>0</v>
      </c>
      <c r="W48" t="str">
        <f t="shared" si="12"/>
        <v/>
      </c>
    </row>
    <row r="49" spans="1:23" x14ac:dyDescent="0.25">
      <c r="A49" s="1" t="s">
        <v>47</v>
      </c>
      <c r="B49">
        <v>0.460318</v>
      </c>
      <c r="C49">
        <v>0</v>
      </c>
      <c r="D49">
        <f t="shared" si="0"/>
        <v>0</v>
      </c>
      <c r="E49">
        <f t="shared" si="1"/>
        <v>1</v>
      </c>
      <c r="F49">
        <f t="shared" si="2"/>
        <v>0</v>
      </c>
      <c r="G49">
        <f t="shared" si="3"/>
        <v>0</v>
      </c>
      <c r="H49">
        <f t="shared" si="4"/>
        <v>1</v>
      </c>
      <c r="I49">
        <f t="shared" si="5"/>
        <v>0</v>
      </c>
      <c r="L49" s="7"/>
      <c r="P49" t="str">
        <f t="shared" si="6"/>
        <v/>
      </c>
      <c r="Q49" t="str">
        <f t="shared" si="7"/>
        <v/>
      </c>
      <c r="R49" t="str">
        <f t="shared" si="8"/>
        <v/>
      </c>
      <c r="S49" t="str">
        <f t="shared" si="9"/>
        <v/>
      </c>
      <c r="T49" t="str">
        <f t="shared" si="10"/>
        <v/>
      </c>
      <c r="U49" t="str">
        <f t="shared" si="11"/>
        <v/>
      </c>
      <c r="W49">
        <f t="shared" si="12"/>
        <v>1</v>
      </c>
    </row>
    <row r="50" spans="1:23" x14ac:dyDescent="0.25">
      <c r="A50" s="1" t="s">
        <v>48</v>
      </c>
      <c r="B50">
        <v>0.52762399999999998</v>
      </c>
      <c r="C50">
        <v>1</v>
      </c>
      <c r="D50">
        <f t="shared" si="0"/>
        <v>1</v>
      </c>
      <c r="E50">
        <f t="shared" si="1"/>
        <v>1</v>
      </c>
      <c r="F50">
        <f t="shared" si="2"/>
        <v>1</v>
      </c>
      <c r="G50">
        <f t="shared" si="3"/>
        <v>0</v>
      </c>
      <c r="H50">
        <f t="shared" si="4"/>
        <v>0</v>
      </c>
      <c r="I50">
        <f t="shared" si="5"/>
        <v>0</v>
      </c>
      <c r="L50" s="7"/>
      <c r="P50" t="str">
        <f t="shared" si="6"/>
        <v/>
      </c>
      <c r="Q50" t="str">
        <f t="shared" si="7"/>
        <v/>
      </c>
      <c r="R50" t="str">
        <f t="shared" si="8"/>
        <v/>
      </c>
      <c r="S50" t="str">
        <f t="shared" si="9"/>
        <v/>
      </c>
      <c r="T50" t="str">
        <f t="shared" si="10"/>
        <v/>
      </c>
      <c r="U50" t="str">
        <f t="shared" si="11"/>
        <v/>
      </c>
      <c r="W50">
        <f t="shared" si="12"/>
        <v>1</v>
      </c>
    </row>
    <row r="51" spans="1:23" x14ac:dyDescent="0.25">
      <c r="A51" s="1" t="s">
        <v>49</v>
      </c>
      <c r="B51">
        <v>0.69511699999999998</v>
      </c>
      <c r="C51">
        <v>1</v>
      </c>
      <c r="D51">
        <f t="shared" si="0"/>
        <v>1</v>
      </c>
      <c r="E51">
        <f t="shared" si="1"/>
        <v>1</v>
      </c>
      <c r="F51">
        <f t="shared" si="2"/>
        <v>1</v>
      </c>
      <c r="G51">
        <f t="shared" si="3"/>
        <v>0</v>
      </c>
      <c r="H51">
        <f t="shared" si="4"/>
        <v>0</v>
      </c>
      <c r="I51">
        <f t="shared" si="5"/>
        <v>0</v>
      </c>
      <c r="L51" s="7"/>
      <c r="P51">
        <f t="shared" si="6"/>
        <v>1</v>
      </c>
      <c r="Q51">
        <f t="shared" si="7"/>
        <v>1</v>
      </c>
      <c r="R51">
        <f t="shared" si="8"/>
        <v>1</v>
      </c>
      <c r="S51">
        <f t="shared" si="9"/>
        <v>0</v>
      </c>
      <c r="T51">
        <f t="shared" si="10"/>
        <v>0</v>
      </c>
      <c r="U51">
        <f t="shared" si="11"/>
        <v>0</v>
      </c>
      <c r="W51" t="str">
        <f t="shared" si="12"/>
        <v/>
      </c>
    </row>
    <row r="52" spans="1:23" x14ac:dyDescent="0.25">
      <c r="A52" s="1" t="s">
        <v>50</v>
      </c>
      <c r="B52">
        <v>0.33448800000000001</v>
      </c>
      <c r="C52">
        <v>0</v>
      </c>
      <c r="D52">
        <f t="shared" si="0"/>
        <v>0</v>
      </c>
      <c r="E52">
        <f t="shared" si="1"/>
        <v>1</v>
      </c>
      <c r="F52">
        <f t="shared" si="2"/>
        <v>0</v>
      </c>
      <c r="G52">
        <f t="shared" si="3"/>
        <v>0</v>
      </c>
      <c r="H52">
        <f t="shared" si="4"/>
        <v>1</v>
      </c>
      <c r="I52">
        <f t="shared" si="5"/>
        <v>0</v>
      </c>
      <c r="L52" s="7"/>
      <c r="P52">
        <f t="shared" si="6"/>
        <v>0</v>
      </c>
      <c r="Q52">
        <f t="shared" si="7"/>
        <v>1</v>
      </c>
      <c r="R52">
        <f t="shared" si="8"/>
        <v>0</v>
      </c>
      <c r="S52">
        <f t="shared" si="9"/>
        <v>0</v>
      </c>
      <c r="T52">
        <f t="shared" si="10"/>
        <v>1</v>
      </c>
      <c r="U52">
        <f t="shared" si="11"/>
        <v>0</v>
      </c>
      <c r="W52" t="str">
        <f t="shared" si="12"/>
        <v/>
      </c>
    </row>
    <row r="53" spans="1:23" x14ac:dyDescent="0.25">
      <c r="A53" s="1" t="s">
        <v>51</v>
      </c>
      <c r="B53">
        <v>1.0571200000000001</v>
      </c>
      <c r="C53">
        <v>1</v>
      </c>
      <c r="D53">
        <f t="shared" si="0"/>
        <v>1</v>
      </c>
      <c r="E53">
        <f t="shared" si="1"/>
        <v>1</v>
      </c>
      <c r="F53">
        <f t="shared" si="2"/>
        <v>1</v>
      </c>
      <c r="G53">
        <f t="shared" si="3"/>
        <v>0</v>
      </c>
      <c r="H53">
        <f t="shared" si="4"/>
        <v>0</v>
      </c>
      <c r="I53">
        <f t="shared" si="5"/>
        <v>0</v>
      </c>
      <c r="L53" s="7"/>
      <c r="P53">
        <f t="shared" si="6"/>
        <v>1</v>
      </c>
      <c r="Q53">
        <f t="shared" si="7"/>
        <v>1</v>
      </c>
      <c r="R53">
        <f t="shared" si="8"/>
        <v>1</v>
      </c>
      <c r="S53">
        <f t="shared" si="9"/>
        <v>0</v>
      </c>
      <c r="T53">
        <f t="shared" si="10"/>
        <v>0</v>
      </c>
      <c r="U53">
        <f t="shared" si="11"/>
        <v>0</v>
      </c>
      <c r="W53" t="str">
        <f t="shared" si="12"/>
        <v/>
      </c>
    </row>
    <row r="54" spans="1:23" x14ac:dyDescent="0.25">
      <c r="A54" s="1" t="s">
        <v>52</v>
      </c>
      <c r="B54">
        <v>0.77590000000000003</v>
      </c>
      <c r="C54">
        <v>1</v>
      </c>
      <c r="D54">
        <f t="shared" si="0"/>
        <v>1</v>
      </c>
      <c r="E54">
        <f t="shared" si="1"/>
        <v>1</v>
      </c>
      <c r="F54">
        <f t="shared" si="2"/>
        <v>1</v>
      </c>
      <c r="G54">
        <f t="shared" si="3"/>
        <v>0</v>
      </c>
      <c r="H54">
        <f t="shared" si="4"/>
        <v>0</v>
      </c>
      <c r="I54">
        <f t="shared" si="5"/>
        <v>0</v>
      </c>
      <c r="L54" s="7"/>
      <c r="P54">
        <f t="shared" si="6"/>
        <v>1</v>
      </c>
      <c r="Q54">
        <f t="shared" si="7"/>
        <v>1</v>
      </c>
      <c r="R54">
        <f t="shared" si="8"/>
        <v>1</v>
      </c>
      <c r="S54">
        <f t="shared" si="9"/>
        <v>0</v>
      </c>
      <c r="T54">
        <f t="shared" si="10"/>
        <v>0</v>
      </c>
      <c r="U54">
        <f t="shared" si="11"/>
        <v>0</v>
      </c>
      <c r="W54" t="str">
        <f t="shared" si="12"/>
        <v/>
      </c>
    </row>
    <row r="55" spans="1:23" x14ac:dyDescent="0.25">
      <c r="A55" s="1" t="s">
        <v>53</v>
      </c>
      <c r="B55">
        <v>0.76997800000000005</v>
      </c>
      <c r="C55">
        <v>1</v>
      </c>
      <c r="D55">
        <f t="shared" si="0"/>
        <v>1</v>
      </c>
      <c r="E55">
        <f t="shared" si="1"/>
        <v>1</v>
      </c>
      <c r="F55">
        <f t="shared" si="2"/>
        <v>1</v>
      </c>
      <c r="G55">
        <f t="shared" si="3"/>
        <v>0</v>
      </c>
      <c r="H55">
        <f t="shared" si="4"/>
        <v>0</v>
      </c>
      <c r="I55">
        <f t="shared" si="5"/>
        <v>0</v>
      </c>
      <c r="L55" s="7"/>
      <c r="P55">
        <f t="shared" si="6"/>
        <v>1</v>
      </c>
      <c r="Q55">
        <f t="shared" si="7"/>
        <v>1</v>
      </c>
      <c r="R55">
        <f t="shared" si="8"/>
        <v>1</v>
      </c>
      <c r="S55">
        <f t="shared" si="9"/>
        <v>0</v>
      </c>
      <c r="T55">
        <f t="shared" si="10"/>
        <v>0</v>
      </c>
      <c r="U55">
        <f t="shared" si="11"/>
        <v>0</v>
      </c>
      <c r="W55" t="str">
        <f t="shared" si="12"/>
        <v/>
      </c>
    </row>
    <row r="56" spans="1:23" x14ac:dyDescent="0.25">
      <c r="A56" s="1" t="s">
        <v>54</v>
      </c>
      <c r="B56">
        <v>0.47411199999999998</v>
      </c>
      <c r="C56">
        <v>1</v>
      </c>
      <c r="D56">
        <f t="shared" si="0"/>
        <v>0</v>
      </c>
      <c r="E56">
        <f t="shared" si="1"/>
        <v>0</v>
      </c>
      <c r="F56">
        <f t="shared" si="2"/>
        <v>0</v>
      </c>
      <c r="G56">
        <f t="shared" si="3"/>
        <v>0</v>
      </c>
      <c r="H56">
        <f t="shared" si="4"/>
        <v>0</v>
      </c>
      <c r="I56">
        <f t="shared" si="5"/>
        <v>1</v>
      </c>
      <c r="L56" s="7"/>
      <c r="P56" t="str">
        <f t="shared" si="6"/>
        <v/>
      </c>
      <c r="Q56" t="str">
        <f t="shared" si="7"/>
        <v/>
      </c>
      <c r="R56" t="str">
        <f t="shared" si="8"/>
        <v/>
      </c>
      <c r="S56" t="str">
        <f t="shared" si="9"/>
        <v/>
      </c>
      <c r="T56" t="str">
        <f t="shared" si="10"/>
        <v/>
      </c>
      <c r="U56" t="str">
        <f t="shared" si="11"/>
        <v/>
      </c>
      <c r="W56">
        <f t="shared" si="12"/>
        <v>1</v>
      </c>
    </row>
    <row r="57" spans="1:23" x14ac:dyDescent="0.25">
      <c r="A57" s="1" t="s">
        <v>55</v>
      </c>
      <c r="B57">
        <v>0.20077800000000001</v>
      </c>
      <c r="C57">
        <v>0</v>
      </c>
      <c r="D57">
        <f t="shared" si="0"/>
        <v>0</v>
      </c>
      <c r="E57">
        <f t="shared" si="1"/>
        <v>1</v>
      </c>
      <c r="F57">
        <f t="shared" si="2"/>
        <v>0</v>
      </c>
      <c r="G57">
        <f t="shared" si="3"/>
        <v>0</v>
      </c>
      <c r="H57">
        <f t="shared" si="4"/>
        <v>1</v>
      </c>
      <c r="I57">
        <f t="shared" si="5"/>
        <v>0</v>
      </c>
      <c r="L57" s="7"/>
      <c r="P57">
        <f t="shared" si="6"/>
        <v>0</v>
      </c>
      <c r="Q57">
        <f t="shared" si="7"/>
        <v>1</v>
      </c>
      <c r="R57">
        <f t="shared" si="8"/>
        <v>0</v>
      </c>
      <c r="S57">
        <f t="shared" si="9"/>
        <v>0</v>
      </c>
      <c r="T57">
        <f t="shared" si="10"/>
        <v>1</v>
      </c>
      <c r="U57">
        <f t="shared" si="11"/>
        <v>0</v>
      </c>
      <c r="W57" t="str">
        <f t="shared" si="12"/>
        <v/>
      </c>
    </row>
    <row r="58" spans="1:23" x14ac:dyDescent="0.25">
      <c r="A58" s="1" t="s">
        <v>56</v>
      </c>
      <c r="B58">
        <v>0.67335900000000004</v>
      </c>
      <c r="C58">
        <v>1</v>
      </c>
      <c r="D58">
        <f t="shared" si="0"/>
        <v>1</v>
      </c>
      <c r="E58">
        <f t="shared" si="1"/>
        <v>1</v>
      </c>
      <c r="F58">
        <f t="shared" si="2"/>
        <v>1</v>
      </c>
      <c r="G58">
        <f t="shared" si="3"/>
        <v>0</v>
      </c>
      <c r="H58">
        <f t="shared" si="4"/>
        <v>0</v>
      </c>
      <c r="I58">
        <f t="shared" si="5"/>
        <v>0</v>
      </c>
      <c r="L58" s="7"/>
      <c r="P58">
        <f t="shared" si="6"/>
        <v>1</v>
      </c>
      <c r="Q58">
        <f t="shared" si="7"/>
        <v>1</v>
      </c>
      <c r="R58">
        <f t="shared" si="8"/>
        <v>1</v>
      </c>
      <c r="S58">
        <f t="shared" si="9"/>
        <v>0</v>
      </c>
      <c r="T58">
        <f t="shared" si="10"/>
        <v>0</v>
      </c>
      <c r="U58">
        <f t="shared" si="11"/>
        <v>0</v>
      </c>
      <c r="W58" t="str">
        <f t="shared" si="12"/>
        <v/>
      </c>
    </row>
    <row r="59" spans="1:23" x14ac:dyDescent="0.25">
      <c r="A59" s="1" t="s">
        <v>57</v>
      </c>
      <c r="B59">
        <v>0.62762399999999996</v>
      </c>
      <c r="C59">
        <v>1</v>
      </c>
      <c r="D59">
        <f t="shared" si="0"/>
        <v>1</v>
      </c>
      <c r="E59">
        <f t="shared" si="1"/>
        <v>1</v>
      </c>
      <c r="F59">
        <f t="shared" si="2"/>
        <v>1</v>
      </c>
      <c r="G59">
        <f t="shared" si="3"/>
        <v>0</v>
      </c>
      <c r="H59">
        <f t="shared" si="4"/>
        <v>0</v>
      </c>
      <c r="I59">
        <f t="shared" si="5"/>
        <v>0</v>
      </c>
      <c r="L59" s="7"/>
      <c r="P59">
        <f t="shared" si="6"/>
        <v>1</v>
      </c>
      <c r="Q59">
        <f t="shared" si="7"/>
        <v>1</v>
      </c>
      <c r="R59">
        <f t="shared" si="8"/>
        <v>1</v>
      </c>
      <c r="S59">
        <f t="shared" si="9"/>
        <v>0</v>
      </c>
      <c r="T59">
        <f t="shared" si="10"/>
        <v>0</v>
      </c>
      <c r="U59">
        <f t="shared" si="11"/>
        <v>0</v>
      </c>
      <c r="W59" t="str">
        <f t="shared" si="12"/>
        <v/>
      </c>
    </row>
    <row r="60" spans="1:23" x14ac:dyDescent="0.25">
      <c r="A60" s="1" t="s">
        <v>58</v>
      </c>
      <c r="B60">
        <v>0.83431599999999995</v>
      </c>
      <c r="C60">
        <v>1</v>
      </c>
      <c r="D60">
        <f t="shared" si="0"/>
        <v>1</v>
      </c>
      <c r="E60">
        <f t="shared" si="1"/>
        <v>1</v>
      </c>
      <c r="F60">
        <f t="shared" si="2"/>
        <v>1</v>
      </c>
      <c r="G60">
        <f t="shared" si="3"/>
        <v>0</v>
      </c>
      <c r="H60">
        <f t="shared" si="4"/>
        <v>0</v>
      </c>
      <c r="I60">
        <f t="shared" si="5"/>
        <v>0</v>
      </c>
      <c r="L60" s="7"/>
      <c r="P60">
        <f t="shared" si="6"/>
        <v>1</v>
      </c>
      <c r="Q60">
        <f t="shared" si="7"/>
        <v>1</v>
      </c>
      <c r="R60">
        <f t="shared" si="8"/>
        <v>1</v>
      </c>
      <c r="S60">
        <f t="shared" si="9"/>
        <v>0</v>
      </c>
      <c r="T60">
        <f t="shared" si="10"/>
        <v>0</v>
      </c>
      <c r="U60">
        <f t="shared" si="11"/>
        <v>0</v>
      </c>
      <c r="W60" t="str">
        <f t="shared" si="12"/>
        <v/>
      </c>
    </row>
    <row r="61" spans="1:23" x14ac:dyDescent="0.25">
      <c r="A61" s="1" t="s">
        <v>59</v>
      </c>
      <c r="B61">
        <v>1.12616</v>
      </c>
      <c r="C61">
        <v>1</v>
      </c>
      <c r="D61">
        <f t="shared" si="0"/>
        <v>1</v>
      </c>
      <c r="E61">
        <f t="shared" si="1"/>
        <v>1</v>
      </c>
      <c r="F61">
        <f t="shared" si="2"/>
        <v>1</v>
      </c>
      <c r="G61">
        <f t="shared" si="3"/>
        <v>0</v>
      </c>
      <c r="H61">
        <f t="shared" si="4"/>
        <v>0</v>
      </c>
      <c r="I61">
        <f t="shared" si="5"/>
        <v>0</v>
      </c>
      <c r="L61" s="7"/>
      <c r="P61">
        <f t="shared" si="6"/>
        <v>1</v>
      </c>
      <c r="Q61">
        <f t="shared" si="7"/>
        <v>1</v>
      </c>
      <c r="R61">
        <f t="shared" si="8"/>
        <v>1</v>
      </c>
      <c r="S61">
        <f t="shared" si="9"/>
        <v>0</v>
      </c>
      <c r="T61">
        <f t="shared" si="10"/>
        <v>0</v>
      </c>
      <c r="U61">
        <f t="shared" si="11"/>
        <v>0</v>
      </c>
      <c r="W61" t="str">
        <f t="shared" si="12"/>
        <v/>
      </c>
    </row>
    <row r="62" spans="1:23" x14ac:dyDescent="0.25">
      <c r="A62" s="1" t="s">
        <v>60</v>
      </c>
      <c r="B62">
        <v>0.97000600000000003</v>
      </c>
      <c r="C62">
        <v>1</v>
      </c>
      <c r="D62">
        <f t="shared" si="0"/>
        <v>1</v>
      </c>
      <c r="E62">
        <f t="shared" si="1"/>
        <v>1</v>
      </c>
      <c r="F62">
        <f t="shared" si="2"/>
        <v>1</v>
      </c>
      <c r="G62">
        <f t="shared" si="3"/>
        <v>0</v>
      </c>
      <c r="H62">
        <f t="shared" si="4"/>
        <v>0</v>
      </c>
      <c r="I62">
        <f t="shared" si="5"/>
        <v>0</v>
      </c>
      <c r="L62" s="7"/>
      <c r="P62">
        <f t="shared" si="6"/>
        <v>1</v>
      </c>
      <c r="Q62">
        <f t="shared" si="7"/>
        <v>1</v>
      </c>
      <c r="R62">
        <f t="shared" si="8"/>
        <v>1</v>
      </c>
      <c r="S62">
        <f t="shared" si="9"/>
        <v>0</v>
      </c>
      <c r="T62">
        <f t="shared" si="10"/>
        <v>0</v>
      </c>
      <c r="U62">
        <f t="shared" si="11"/>
        <v>0</v>
      </c>
      <c r="W62" t="str">
        <f t="shared" si="12"/>
        <v/>
      </c>
    </row>
    <row r="63" spans="1:23" x14ac:dyDescent="0.25">
      <c r="A63" s="1" t="s">
        <v>61</v>
      </c>
      <c r="B63">
        <v>0.66103999999999996</v>
      </c>
      <c r="C63">
        <v>1</v>
      </c>
      <c r="D63">
        <f t="shared" si="0"/>
        <v>1</v>
      </c>
      <c r="E63">
        <f t="shared" si="1"/>
        <v>1</v>
      </c>
      <c r="F63">
        <f t="shared" si="2"/>
        <v>1</v>
      </c>
      <c r="G63">
        <f t="shared" si="3"/>
        <v>0</v>
      </c>
      <c r="H63">
        <f t="shared" si="4"/>
        <v>0</v>
      </c>
      <c r="I63">
        <f t="shared" si="5"/>
        <v>0</v>
      </c>
      <c r="L63" s="7"/>
      <c r="P63">
        <f t="shared" si="6"/>
        <v>1</v>
      </c>
      <c r="Q63">
        <f t="shared" si="7"/>
        <v>1</v>
      </c>
      <c r="R63">
        <f t="shared" si="8"/>
        <v>1</v>
      </c>
      <c r="S63">
        <f t="shared" si="9"/>
        <v>0</v>
      </c>
      <c r="T63">
        <f t="shared" si="10"/>
        <v>0</v>
      </c>
      <c r="U63">
        <f t="shared" si="11"/>
        <v>0</v>
      </c>
      <c r="W63" t="str">
        <f t="shared" si="12"/>
        <v/>
      </c>
    </row>
    <row r="64" spans="1:23" x14ac:dyDescent="0.25">
      <c r="A64" s="1" t="s">
        <v>62</v>
      </c>
      <c r="B64">
        <v>0.86207699999999998</v>
      </c>
      <c r="C64">
        <v>1</v>
      </c>
      <c r="D64">
        <f t="shared" si="0"/>
        <v>1</v>
      </c>
      <c r="E64">
        <f t="shared" si="1"/>
        <v>1</v>
      </c>
      <c r="F64">
        <f t="shared" si="2"/>
        <v>1</v>
      </c>
      <c r="G64">
        <f t="shared" si="3"/>
        <v>0</v>
      </c>
      <c r="H64">
        <f t="shared" si="4"/>
        <v>0</v>
      </c>
      <c r="I64">
        <f t="shared" si="5"/>
        <v>0</v>
      </c>
      <c r="L64" s="7"/>
      <c r="P64">
        <f t="shared" si="6"/>
        <v>1</v>
      </c>
      <c r="Q64">
        <f t="shared" si="7"/>
        <v>1</v>
      </c>
      <c r="R64">
        <f t="shared" si="8"/>
        <v>1</v>
      </c>
      <c r="S64">
        <f t="shared" si="9"/>
        <v>0</v>
      </c>
      <c r="T64">
        <f t="shared" si="10"/>
        <v>0</v>
      </c>
      <c r="U64">
        <f t="shared" si="11"/>
        <v>0</v>
      </c>
      <c r="W64" t="str">
        <f t="shared" si="12"/>
        <v/>
      </c>
    </row>
    <row r="65" spans="1:23" x14ac:dyDescent="0.25">
      <c r="A65" s="1" t="s">
        <v>63</v>
      </c>
      <c r="B65">
        <v>0.82858799999999999</v>
      </c>
      <c r="C65">
        <v>1</v>
      </c>
      <c r="D65">
        <f t="shared" si="0"/>
        <v>1</v>
      </c>
      <c r="E65">
        <f t="shared" si="1"/>
        <v>1</v>
      </c>
      <c r="F65">
        <f t="shared" si="2"/>
        <v>1</v>
      </c>
      <c r="G65">
        <f t="shared" si="3"/>
        <v>0</v>
      </c>
      <c r="H65">
        <f t="shared" si="4"/>
        <v>0</v>
      </c>
      <c r="I65">
        <f t="shared" si="5"/>
        <v>0</v>
      </c>
      <c r="L65" s="7"/>
      <c r="P65">
        <f t="shared" si="6"/>
        <v>1</v>
      </c>
      <c r="Q65">
        <f t="shared" si="7"/>
        <v>1</v>
      </c>
      <c r="R65">
        <f t="shared" si="8"/>
        <v>1</v>
      </c>
      <c r="S65">
        <f t="shared" si="9"/>
        <v>0</v>
      </c>
      <c r="T65">
        <f t="shared" si="10"/>
        <v>0</v>
      </c>
      <c r="U65">
        <f t="shared" si="11"/>
        <v>0</v>
      </c>
      <c r="W65" t="str">
        <f t="shared" si="12"/>
        <v/>
      </c>
    </row>
    <row r="66" spans="1:23" x14ac:dyDescent="0.25">
      <c r="A66" s="1" t="s">
        <v>64</v>
      </c>
      <c r="B66">
        <v>0.90835399999999999</v>
      </c>
      <c r="C66">
        <v>1</v>
      </c>
      <c r="D66">
        <f t="shared" si="0"/>
        <v>1</v>
      </c>
      <c r="E66">
        <f t="shared" si="1"/>
        <v>1</v>
      </c>
      <c r="F66">
        <f t="shared" si="2"/>
        <v>1</v>
      </c>
      <c r="G66">
        <f t="shared" si="3"/>
        <v>0</v>
      </c>
      <c r="H66">
        <f t="shared" si="4"/>
        <v>0</v>
      </c>
      <c r="I66">
        <f t="shared" si="5"/>
        <v>0</v>
      </c>
      <c r="L66" s="7"/>
      <c r="P66">
        <f t="shared" si="6"/>
        <v>1</v>
      </c>
      <c r="Q66">
        <f t="shared" si="7"/>
        <v>1</v>
      </c>
      <c r="R66">
        <f t="shared" si="8"/>
        <v>1</v>
      </c>
      <c r="S66">
        <f t="shared" si="9"/>
        <v>0</v>
      </c>
      <c r="T66">
        <f t="shared" si="10"/>
        <v>0</v>
      </c>
      <c r="U66">
        <f t="shared" si="11"/>
        <v>0</v>
      </c>
      <c r="W66" t="str">
        <f t="shared" si="12"/>
        <v/>
      </c>
    </row>
    <row r="67" spans="1:23" x14ac:dyDescent="0.25">
      <c r="A67" s="1" t="s">
        <v>65</v>
      </c>
      <c r="B67">
        <v>1.0135099999999999</v>
      </c>
      <c r="C67">
        <v>1</v>
      </c>
      <c r="D67">
        <f t="shared" ref="D67:D76" si="13">IF(B67&gt;=0.51,1,0)</f>
        <v>1</v>
      </c>
      <c r="E67">
        <f t="shared" ref="E67:E76" si="14">IF(D67=C67,1,0)</f>
        <v>1</v>
      </c>
      <c r="F67">
        <f t="shared" ref="F67:F76" si="15">IF(AND($C67=1,$D67=1),1,0)</f>
        <v>1</v>
      </c>
      <c r="G67">
        <f t="shared" ref="G67:G76" si="16">IF(AND($C67=0,$D67=1),1,0)</f>
        <v>0</v>
      </c>
      <c r="H67">
        <f t="shared" ref="H67:H76" si="17">IF(AND($C67=0,$D67=0),1,0)</f>
        <v>0</v>
      </c>
      <c r="I67">
        <f t="shared" ref="I67:I76" si="18">IF(AND($C67=1,$D67=0),1,0)</f>
        <v>0</v>
      </c>
      <c r="L67" s="7"/>
      <c r="P67">
        <f t="shared" ref="P67:P76" si="19">IF($B67&gt;=0.6,1,IF($B67&lt;0.4,0,""))</f>
        <v>1</v>
      </c>
      <c r="Q67">
        <f t="shared" ref="Q67:Q76" si="20">IF($P67="","",IF($P67=$C67,1,0))</f>
        <v>1</v>
      </c>
      <c r="R67">
        <f t="shared" ref="R67:R76" si="21">IF($P67="","",IF(AND($C67=1,$P67=1),1,0))</f>
        <v>1</v>
      </c>
      <c r="S67">
        <f t="shared" ref="S67:S76" si="22">IF($P67="","",IF(AND($C67=0,$P67=1),1,0))</f>
        <v>0</v>
      </c>
      <c r="T67">
        <f t="shared" ref="T67:T76" si="23">IF($P67="","",IF(AND($C67=0,$P67=0),1,0))</f>
        <v>0</v>
      </c>
      <c r="U67">
        <f t="shared" ref="U67:U76" si="24">IF($P67="","",IF(AND($C67=1,$P67=0),1,0))</f>
        <v>0</v>
      </c>
      <c r="W67" t="str">
        <f t="shared" ref="W67:W76" si="25">IF($P67="",1,"")</f>
        <v/>
      </c>
    </row>
    <row r="68" spans="1:23" x14ac:dyDescent="0.25">
      <c r="A68" s="1" t="s">
        <v>66</v>
      </c>
      <c r="B68">
        <v>0.62014999999999998</v>
      </c>
      <c r="C68">
        <v>1</v>
      </c>
      <c r="D68">
        <f t="shared" si="13"/>
        <v>1</v>
      </c>
      <c r="E68">
        <f t="shared" si="14"/>
        <v>1</v>
      </c>
      <c r="F68">
        <f t="shared" si="15"/>
        <v>1</v>
      </c>
      <c r="G68">
        <f t="shared" si="16"/>
        <v>0</v>
      </c>
      <c r="H68">
        <f t="shared" si="17"/>
        <v>0</v>
      </c>
      <c r="I68">
        <f t="shared" si="18"/>
        <v>0</v>
      </c>
      <c r="L68" s="7"/>
      <c r="P68">
        <f t="shared" si="19"/>
        <v>1</v>
      </c>
      <c r="Q68">
        <f t="shared" si="20"/>
        <v>1</v>
      </c>
      <c r="R68">
        <f t="shared" si="21"/>
        <v>1</v>
      </c>
      <c r="S68">
        <f t="shared" si="22"/>
        <v>0</v>
      </c>
      <c r="T68">
        <f t="shared" si="23"/>
        <v>0</v>
      </c>
      <c r="U68">
        <f t="shared" si="24"/>
        <v>0</v>
      </c>
      <c r="W68" t="str">
        <f t="shared" si="25"/>
        <v/>
      </c>
    </row>
    <row r="69" spans="1:23" x14ac:dyDescent="0.25">
      <c r="A69" s="1" t="s">
        <v>67</v>
      </c>
      <c r="B69">
        <v>0.44251400000000002</v>
      </c>
      <c r="C69">
        <v>0</v>
      </c>
      <c r="D69">
        <f t="shared" si="13"/>
        <v>0</v>
      </c>
      <c r="E69">
        <f t="shared" si="14"/>
        <v>1</v>
      </c>
      <c r="F69">
        <f t="shared" si="15"/>
        <v>0</v>
      </c>
      <c r="G69">
        <f t="shared" si="16"/>
        <v>0</v>
      </c>
      <c r="H69">
        <f t="shared" si="17"/>
        <v>1</v>
      </c>
      <c r="I69">
        <f t="shared" si="18"/>
        <v>0</v>
      </c>
      <c r="L69" s="7"/>
      <c r="P69" t="str">
        <f t="shared" si="19"/>
        <v/>
      </c>
      <c r="Q69" t="str">
        <f t="shared" si="20"/>
        <v/>
      </c>
      <c r="R69" t="str">
        <f t="shared" si="21"/>
        <v/>
      </c>
      <c r="S69" t="str">
        <f t="shared" si="22"/>
        <v/>
      </c>
      <c r="T69" t="str">
        <f t="shared" si="23"/>
        <v/>
      </c>
      <c r="U69" t="str">
        <f t="shared" si="24"/>
        <v/>
      </c>
      <c r="W69">
        <f t="shared" si="25"/>
        <v>1</v>
      </c>
    </row>
    <row r="70" spans="1:23" x14ac:dyDescent="0.25">
      <c r="A70" s="1" t="s">
        <v>68</v>
      </c>
      <c r="B70">
        <v>0.11115899999999999</v>
      </c>
      <c r="C70">
        <v>0</v>
      </c>
      <c r="D70">
        <f t="shared" si="13"/>
        <v>0</v>
      </c>
      <c r="E70">
        <f t="shared" si="14"/>
        <v>1</v>
      </c>
      <c r="F70">
        <f t="shared" si="15"/>
        <v>0</v>
      </c>
      <c r="G70">
        <f t="shared" si="16"/>
        <v>0</v>
      </c>
      <c r="H70">
        <f t="shared" si="17"/>
        <v>1</v>
      </c>
      <c r="I70">
        <f t="shared" si="18"/>
        <v>0</v>
      </c>
      <c r="L70" s="7"/>
      <c r="P70">
        <f t="shared" si="19"/>
        <v>0</v>
      </c>
      <c r="Q70">
        <f t="shared" si="20"/>
        <v>1</v>
      </c>
      <c r="R70">
        <f t="shared" si="21"/>
        <v>0</v>
      </c>
      <c r="S70">
        <f t="shared" si="22"/>
        <v>0</v>
      </c>
      <c r="T70">
        <f t="shared" si="23"/>
        <v>1</v>
      </c>
      <c r="U70">
        <f t="shared" si="24"/>
        <v>0</v>
      </c>
      <c r="W70" t="str">
        <f t="shared" si="25"/>
        <v/>
      </c>
    </row>
    <row r="71" spans="1:23" x14ac:dyDescent="0.25">
      <c r="A71" s="1" t="s">
        <v>69</v>
      </c>
      <c r="B71">
        <v>1.12479</v>
      </c>
      <c r="C71">
        <v>1</v>
      </c>
      <c r="D71">
        <f t="shared" si="13"/>
        <v>1</v>
      </c>
      <c r="E71">
        <f t="shared" si="14"/>
        <v>1</v>
      </c>
      <c r="F71">
        <f t="shared" si="15"/>
        <v>1</v>
      </c>
      <c r="G71">
        <f t="shared" si="16"/>
        <v>0</v>
      </c>
      <c r="H71">
        <f t="shared" si="17"/>
        <v>0</v>
      </c>
      <c r="I71">
        <f t="shared" si="18"/>
        <v>0</v>
      </c>
      <c r="L71" s="7"/>
      <c r="P71">
        <f t="shared" si="19"/>
        <v>1</v>
      </c>
      <c r="Q71">
        <f t="shared" si="20"/>
        <v>1</v>
      </c>
      <c r="R71">
        <f t="shared" si="21"/>
        <v>1</v>
      </c>
      <c r="S71">
        <f t="shared" si="22"/>
        <v>0</v>
      </c>
      <c r="T71">
        <f t="shared" si="23"/>
        <v>0</v>
      </c>
      <c r="U71">
        <f t="shared" si="24"/>
        <v>0</v>
      </c>
      <c r="W71" t="str">
        <f t="shared" si="25"/>
        <v/>
      </c>
    </row>
    <row r="72" spans="1:23" x14ac:dyDescent="0.25">
      <c r="A72" s="1" t="s">
        <v>70</v>
      </c>
      <c r="B72">
        <v>0.63551100000000005</v>
      </c>
      <c r="C72">
        <v>1</v>
      </c>
      <c r="D72">
        <f t="shared" si="13"/>
        <v>1</v>
      </c>
      <c r="E72">
        <f t="shared" si="14"/>
        <v>1</v>
      </c>
      <c r="F72">
        <f t="shared" si="15"/>
        <v>1</v>
      </c>
      <c r="G72">
        <f t="shared" si="16"/>
        <v>0</v>
      </c>
      <c r="H72">
        <f t="shared" si="17"/>
        <v>0</v>
      </c>
      <c r="I72">
        <f t="shared" si="18"/>
        <v>0</v>
      </c>
      <c r="L72" s="7"/>
      <c r="P72">
        <f t="shared" si="19"/>
        <v>1</v>
      </c>
      <c r="Q72">
        <f t="shared" si="20"/>
        <v>1</v>
      </c>
      <c r="R72">
        <f t="shared" si="21"/>
        <v>1</v>
      </c>
      <c r="S72">
        <f t="shared" si="22"/>
        <v>0</v>
      </c>
      <c r="T72">
        <f t="shared" si="23"/>
        <v>0</v>
      </c>
      <c r="U72">
        <f t="shared" si="24"/>
        <v>0</v>
      </c>
      <c r="W72" t="str">
        <f t="shared" si="25"/>
        <v/>
      </c>
    </row>
    <row r="73" spans="1:23" x14ac:dyDescent="0.25">
      <c r="A73" s="1" t="s">
        <v>71</v>
      </c>
      <c r="B73">
        <v>0.87427299999999997</v>
      </c>
      <c r="C73">
        <v>1</v>
      </c>
      <c r="D73">
        <f t="shared" si="13"/>
        <v>1</v>
      </c>
      <c r="E73">
        <f t="shared" si="14"/>
        <v>1</v>
      </c>
      <c r="F73">
        <f t="shared" si="15"/>
        <v>1</v>
      </c>
      <c r="G73">
        <f t="shared" si="16"/>
        <v>0</v>
      </c>
      <c r="H73">
        <f t="shared" si="17"/>
        <v>0</v>
      </c>
      <c r="I73">
        <f t="shared" si="18"/>
        <v>0</v>
      </c>
      <c r="L73" s="7"/>
      <c r="P73">
        <f t="shared" si="19"/>
        <v>1</v>
      </c>
      <c r="Q73">
        <f t="shared" si="20"/>
        <v>1</v>
      </c>
      <c r="R73">
        <f t="shared" si="21"/>
        <v>1</v>
      </c>
      <c r="S73">
        <f t="shared" si="22"/>
        <v>0</v>
      </c>
      <c r="T73">
        <f t="shared" si="23"/>
        <v>0</v>
      </c>
      <c r="U73">
        <f t="shared" si="24"/>
        <v>0</v>
      </c>
      <c r="W73" t="str">
        <f t="shared" si="25"/>
        <v/>
      </c>
    </row>
    <row r="74" spans="1:23" x14ac:dyDescent="0.25">
      <c r="A74" s="1" t="s">
        <v>72</v>
      </c>
      <c r="B74">
        <v>0.87449399999999999</v>
      </c>
      <c r="C74">
        <v>1</v>
      </c>
      <c r="D74">
        <f t="shared" si="13"/>
        <v>1</v>
      </c>
      <c r="E74">
        <f t="shared" si="14"/>
        <v>1</v>
      </c>
      <c r="F74">
        <f t="shared" si="15"/>
        <v>1</v>
      </c>
      <c r="G74">
        <f t="shared" si="16"/>
        <v>0</v>
      </c>
      <c r="H74">
        <f t="shared" si="17"/>
        <v>0</v>
      </c>
      <c r="I74">
        <f t="shared" si="18"/>
        <v>0</v>
      </c>
      <c r="L74" s="7"/>
      <c r="P74">
        <f t="shared" si="19"/>
        <v>1</v>
      </c>
      <c r="Q74">
        <f t="shared" si="20"/>
        <v>1</v>
      </c>
      <c r="R74">
        <f t="shared" si="21"/>
        <v>1</v>
      </c>
      <c r="S74">
        <f t="shared" si="22"/>
        <v>0</v>
      </c>
      <c r="T74">
        <f t="shared" si="23"/>
        <v>0</v>
      </c>
      <c r="U74">
        <f t="shared" si="24"/>
        <v>0</v>
      </c>
      <c r="W74" t="str">
        <f t="shared" si="25"/>
        <v/>
      </c>
    </row>
    <row r="75" spans="1:23" x14ac:dyDescent="0.25">
      <c r="A75" s="1" t="s">
        <v>73</v>
      </c>
      <c r="B75">
        <v>0.40489399999999998</v>
      </c>
      <c r="C75">
        <v>0</v>
      </c>
      <c r="D75">
        <f t="shared" si="13"/>
        <v>0</v>
      </c>
      <c r="E75">
        <f t="shared" si="14"/>
        <v>1</v>
      </c>
      <c r="F75">
        <f t="shared" si="15"/>
        <v>0</v>
      </c>
      <c r="G75">
        <f t="shared" si="16"/>
        <v>0</v>
      </c>
      <c r="H75">
        <f t="shared" si="17"/>
        <v>1</v>
      </c>
      <c r="I75">
        <f t="shared" si="18"/>
        <v>0</v>
      </c>
      <c r="L75" s="7"/>
      <c r="P75" t="str">
        <f t="shared" si="19"/>
        <v/>
      </c>
      <c r="Q75" t="str">
        <f t="shared" si="20"/>
        <v/>
      </c>
      <c r="R75" t="str">
        <f t="shared" si="21"/>
        <v/>
      </c>
      <c r="S75" t="str">
        <f t="shared" si="22"/>
        <v/>
      </c>
      <c r="T75" t="str">
        <f t="shared" si="23"/>
        <v/>
      </c>
      <c r="U75" t="str">
        <f t="shared" si="24"/>
        <v/>
      </c>
      <c r="W75">
        <f t="shared" si="25"/>
        <v>1</v>
      </c>
    </row>
    <row r="76" spans="1:23" x14ac:dyDescent="0.25">
      <c r="A76" s="1" t="s">
        <v>74</v>
      </c>
      <c r="B76">
        <v>1.19889</v>
      </c>
      <c r="C76">
        <v>1</v>
      </c>
      <c r="D76">
        <f t="shared" si="13"/>
        <v>1</v>
      </c>
      <c r="E76">
        <f t="shared" si="14"/>
        <v>1</v>
      </c>
      <c r="F76">
        <f t="shared" si="15"/>
        <v>1</v>
      </c>
      <c r="G76">
        <f t="shared" si="16"/>
        <v>0</v>
      </c>
      <c r="H76">
        <f t="shared" si="17"/>
        <v>0</v>
      </c>
      <c r="I76">
        <f t="shared" si="18"/>
        <v>0</v>
      </c>
      <c r="L76" s="7"/>
      <c r="P76">
        <f t="shared" si="19"/>
        <v>1</v>
      </c>
      <c r="Q76">
        <f t="shared" si="20"/>
        <v>1</v>
      </c>
      <c r="R76">
        <f t="shared" si="21"/>
        <v>1</v>
      </c>
      <c r="S76">
        <f t="shared" si="22"/>
        <v>0</v>
      </c>
      <c r="T76">
        <f t="shared" si="23"/>
        <v>0</v>
      </c>
      <c r="U76">
        <f t="shared" si="24"/>
        <v>0</v>
      </c>
      <c r="W76" t="str">
        <f t="shared" si="25"/>
        <v/>
      </c>
    </row>
    <row r="77" spans="1:23" ht="15.75" thickBot="1" x14ac:dyDescent="0.3">
      <c r="D77" s="2"/>
      <c r="E77" s="2"/>
      <c r="F77" s="2"/>
      <c r="G77" s="2"/>
      <c r="H77" s="2"/>
      <c r="I77" s="2"/>
      <c r="L77" s="7"/>
    </row>
    <row r="78" spans="1:23" ht="15.75" thickTop="1" x14ac:dyDescent="0.25">
      <c r="D78" s="3" t="s">
        <v>84</v>
      </c>
      <c r="E78">
        <f>SUM(E2:E77)</f>
        <v>68</v>
      </c>
      <c r="F78">
        <f t="shared" ref="F78:I78" si="26">SUM(F2:F77)</f>
        <v>44</v>
      </c>
      <c r="G78">
        <f t="shared" si="26"/>
        <v>4</v>
      </c>
      <c r="H78">
        <f t="shared" si="26"/>
        <v>24</v>
      </c>
      <c r="I78">
        <f t="shared" si="26"/>
        <v>3</v>
      </c>
      <c r="L78" s="7"/>
      <c r="P78" s="3" t="s">
        <v>84</v>
      </c>
      <c r="Q78">
        <f>SUM(Q2:Q77)</f>
        <v>60</v>
      </c>
      <c r="R78">
        <f t="shared" ref="R78:U78" si="27">SUM(R2:R77)</f>
        <v>42</v>
      </c>
      <c r="S78">
        <f t="shared" si="27"/>
        <v>2</v>
      </c>
      <c r="T78">
        <f t="shared" si="27"/>
        <v>18</v>
      </c>
      <c r="U78">
        <f t="shared" si="27"/>
        <v>1</v>
      </c>
      <c r="W78">
        <f>SUM(W2:W76)</f>
        <v>12</v>
      </c>
    </row>
    <row r="79" spans="1:23" x14ac:dyDescent="0.25">
      <c r="D79" s="3" t="s">
        <v>85</v>
      </c>
      <c r="E79">
        <f>COUNT(E2:E77)</f>
        <v>75</v>
      </c>
      <c r="F79">
        <f t="shared" ref="F79:I79" si="28">COUNT(F2:F77)</f>
        <v>75</v>
      </c>
      <c r="G79">
        <f t="shared" si="28"/>
        <v>75</v>
      </c>
      <c r="H79">
        <f t="shared" si="28"/>
        <v>75</v>
      </c>
      <c r="I79">
        <f t="shared" si="28"/>
        <v>75</v>
      </c>
      <c r="L79" s="7"/>
      <c r="P79" s="3" t="s">
        <v>85</v>
      </c>
      <c r="Q79">
        <f>COUNT(Q2:Q77)</f>
        <v>63</v>
      </c>
      <c r="R79">
        <f t="shared" ref="R79:U79" si="29">COUNT(R2:R77)</f>
        <v>63</v>
      </c>
      <c r="S79">
        <f t="shared" si="29"/>
        <v>63</v>
      </c>
      <c r="T79">
        <f t="shared" si="29"/>
        <v>63</v>
      </c>
      <c r="U79">
        <f t="shared" si="29"/>
        <v>63</v>
      </c>
      <c r="W79">
        <f>Q79</f>
        <v>63</v>
      </c>
    </row>
    <row r="80" spans="1:23" x14ac:dyDescent="0.25">
      <c r="D80" s="3" t="s">
        <v>86</v>
      </c>
      <c r="E80">
        <f>100*(E78/E79)</f>
        <v>90.666666666666657</v>
      </c>
      <c r="F80">
        <f t="shared" ref="F80:I80" si="30">100*(F78/F79)</f>
        <v>58.666666666666664</v>
      </c>
      <c r="G80">
        <f t="shared" si="30"/>
        <v>5.3333333333333339</v>
      </c>
      <c r="H80">
        <f t="shared" si="30"/>
        <v>32</v>
      </c>
      <c r="I80">
        <f t="shared" si="30"/>
        <v>4</v>
      </c>
      <c r="L80" s="7"/>
      <c r="P80" s="3" t="s">
        <v>86</v>
      </c>
      <c r="Q80">
        <f>100*(Q78/Q79)</f>
        <v>95.238095238095227</v>
      </c>
      <c r="R80">
        <f t="shared" ref="R80:U80" si="31">100*(R78/R79)</f>
        <v>66.666666666666657</v>
      </c>
      <c r="S80">
        <f t="shared" si="31"/>
        <v>3.1746031746031744</v>
      </c>
      <c r="T80">
        <f t="shared" si="31"/>
        <v>28.571428571428569</v>
      </c>
      <c r="U80">
        <f t="shared" si="31"/>
        <v>1.5873015873015872</v>
      </c>
      <c r="W80">
        <f>100*(W78/W79)</f>
        <v>19.047619047619047</v>
      </c>
    </row>
    <row r="81" spans="4:21" x14ac:dyDescent="0.25">
      <c r="F81" s="3" t="s">
        <v>87</v>
      </c>
      <c r="G81" s="3" t="s">
        <v>88</v>
      </c>
      <c r="H81" s="3" t="s">
        <v>89</v>
      </c>
      <c r="I81" s="3" t="s">
        <v>90</v>
      </c>
      <c r="L81" s="7"/>
      <c r="R81" s="3" t="s">
        <v>87</v>
      </c>
      <c r="S81" s="3" t="s">
        <v>88</v>
      </c>
      <c r="T81" s="3" t="s">
        <v>89</v>
      </c>
      <c r="U81" s="3" t="s">
        <v>90</v>
      </c>
    </row>
    <row r="82" spans="4:21" ht="15.75" thickBot="1" x14ac:dyDescent="0.3">
      <c r="F82">
        <f>F78</f>
        <v>44</v>
      </c>
      <c r="G82">
        <f t="shared" ref="G82:H82" si="32">G78</f>
        <v>4</v>
      </c>
      <c r="H82">
        <f t="shared" si="32"/>
        <v>24</v>
      </c>
      <c r="I82">
        <f>I78</f>
        <v>3</v>
      </c>
      <c r="L82" s="7"/>
      <c r="R82">
        <f>R78</f>
        <v>42</v>
      </c>
      <c r="S82">
        <f t="shared" ref="S82:T82" si="33">S78</f>
        <v>2</v>
      </c>
      <c r="T82">
        <f t="shared" si="33"/>
        <v>18</v>
      </c>
      <c r="U82">
        <f>U78</f>
        <v>1</v>
      </c>
    </row>
    <row r="83" spans="4:21" ht="15.75" thickTop="1" x14ac:dyDescent="0.25">
      <c r="D83" s="4" t="s">
        <v>91</v>
      </c>
      <c r="E83" s="5">
        <f>E78/E79</f>
        <v>0.90666666666666662</v>
      </c>
      <c r="L83" s="7"/>
      <c r="P83" s="4" t="s">
        <v>91</v>
      </c>
      <c r="Q83" s="5">
        <f>Q78/Q79</f>
        <v>0.95238095238095233</v>
      </c>
    </row>
    <row r="84" spans="4:21" x14ac:dyDescent="0.25">
      <c r="D84" s="6" t="s">
        <v>92</v>
      </c>
      <c r="E84" s="7"/>
      <c r="L84" s="7"/>
      <c r="P84" s="6" t="s">
        <v>92</v>
      </c>
      <c r="Q84" s="7"/>
    </row>
    <row r="85" spans="4:21" x14ac:dyDescent="0.25">
      <c r="D85" s="6" t="s">
        <v>93</v>
      </c>
      <c r="E85" s="7">
        <f>F82/(F82+G82)</f>
        <v>0.91666666666666663</v>
      </c>
      <c r="L85" s="7"/>
      <c r="P85" s="6" t="s">
        <v>93</v>
      </c>
      <c r="Q85" s="7">
        <f>R82/(R82+S82)</f>
        <v>0.95454545454545459</v>
      </c>
    </row>
    <row r="86" spans="4:21" x14ac:dyDescent="0.25">
      <c r="D86" s="6" t="s">
        <v>94</v>
      </c>
      <c r="E86" s="7">
        <f>F82/(F82+I82)</f>
        <v>0.93617021276595747</v>
      </c>
      <c r="L86" s="7"/>
      <c r="P86" s="6" t="s">
        <v>94</v>
      </c>
      <c r="Q86" s="7">
        <f>R82/(R82+U82)</f>
        <v>0.97674418604651159</v>
      </c>
    </row>
    <row r="87" spans="4:21" x14ac:dyDescent="0.25">
      <c r="D87" s="6" t="s">
        <v>95</v>
      </c>
      <c r="E87" s="7"/>
      <c r="L87" s="7"/>
      <c r="P87" s="6" t="s">
        <v>95</v>
      </c>
      <c r="Q87" s="7"/>
    </row>
    <row r="88" spans="4:21" x14ac:dyDescent="0.25">
      <c r="D88" s="6" t="s">
        <v>93</v>
      </c>
      <c r="E88" s="7">
        <f>H82/(H82+I82)</f>
        <v>0.88888888888888884</v>
      </c>
      <c r="L88" s="7"/>
      <c r="P88" s="6" t="s">
        <v>93</v>
      </c>
      <c r="Q88" s="7">
        <f>T82/(T82+U82)</f>
        <v>0.94736842105263153</v>
      </c>
    </row>
    <row r="89" spans="4:21" ht="15.75" thickBot="1" x14ac:dyDescent="0.3">
      <c r="D89" s="8" t="s">
        <v>94</v>
      </c>
      <c r="E89" s="9">
        <f>H82/(H82+G82)</f>
        <v>0.8571428571428571</v>
      </c>
      <c r="L89" s="7"/>
      <c r="P89" s="8" t="s">
        <v>94</v>
      </c>
      <c r="Q89" s="9">
        <f>T82/(T82+S82)</f>
        <v>0.9</v>
      </c>
    </row>
    <row r="90" spans="4:21" ht="15.75" thickTop="1" x14ac:dyDescent="0.25">
      <c r="L90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topLeftCell="A31" workbookViewId="0">
      <selection activeCell="W42" sqref="W42"/>
    </sheetView>
  </sheetViews>
  <sheetFormatPr defaultRowHeight="15" x14ac:dyDescent="0.25"/>
  <sheetData>
    <row r="1" spans="1:23" x14ac:dyDescent="0.25">
      <c r="A1" s="1" t="s">
        <v>75</v>
      </c>
      <c r="B1" t="s">
        <v>77</v>
      </c>
      <c r="C1" t="s">
        <v>76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s="3" t="s">
        <v>136</v>
      </c>
      <c r="L1" s="7"/>
      <c r="M1" s="3" t="s">
        <v>135</v>
      </c>
      <c r="P1" t="s">
        <v>78</v>
      </c>
      <c r="Q1" t="s">
        <v>79</v>
      </c>
      <c r="R1" t="s">
        <v>80</v>
      </c>
      <c r="S1" t="s">
        <v>81</v>
      </c>
      <c r="T1" t="s">
        <v>82</v>
      </c>
      <c r="U1" t="s">
        <v>83</v>
      </c>
      <c r="W1" t="s">
        <v>137</v>
      </c>
    </row>
    <row r="2" spans="1:23" x14ac:dyDescent="0.25">
      <c r="A2" s="1" t="s">
        <v>99</v>
      </c>
      <c r="B2">
        <v>0.27222800000000003</v>
      </c>
      <c r="C2">
        <v>0</v>
      </c>
      <c r="D2">
        <f>IF(B2&gt;=0.51,1,0)</f>
        <v>0</v>
      </c>
      <c r="E2">
        <f>IF(D2=C2,1,0)</f>
        <v>1</v>
      </c>
      <c r="F2">
        <f>IF(AND($C2=1,$D2=1),1,0)</f>
        <v>0</v>
      </c>
      <c r="G2">
        <f>IF(AND($C2=0,$D2=1),1,0)</f>
        <v>0</v>
      </c>
      <c r="H2">
        <f>IF(AND($C2=0,$D2=0),1,0)</f>
        <v>1</v>
      </c>
      <c r="I2">
        <f>IF(AND($C2=1,$D2=0),1,0)</f>
        <v>0</v>
      </c>
      <c r="L2" s="7"/>
      <c r="P2">
        <f>IF($B2&gt;=0.6,1,IF($B2&lt;0.4,0,""))</f>
        <v>0</v>
      </c>
      <c r="Q2">
        <f>IF($P2="","",IF($P2=$C2,1,0))</f>
        <v>1</v>
      </c>
      <c r="R2">
        <f>IF($P2="","",IF(AND($C2=1,$P2=1),1,0))</f>
        <v>0</v>
      </c>
      <c r="S2">
        <f>IF($P2="","",IF(AND($C2=0,$P2=1),1,0))</f>
        <v>0</v>
      </c>
      <c r="T2">
        <f>IF($P2="","",IF(AND($C2=0,$P2=0),1,0))</f>
        <v>1</v>
      </c>
      <c r="U2">
        <f>IF($P2="","",IF(AND($C2=1,$P2=0),1,0))</f>
        <v>0</v>
      </c>
      <c r="W2" t="str">
        <f>IF($P2="",1,"")</f>
        <v/>
      </c>
    </row>
    <row r="3" spans="1:23" x14ac:dyDescent="0.25">
      <c r="A3" s="1" t="s">
        <v>100</v>
      </c>
      <c r="B3">
        <v>8.6533399999999996E-2</v>
      </c>
      <c r="C3">
        <v>0</v>
      </c>
      <c r="D3">
        <f t="shared" ref="D3:D36" si="0">IF(B3&gt;=0.51,1,0)</f>
        <v>0</v>
      </c>
      <c r="E3">
        <f t="shared" ref="E3:E36" si="1">IF(D3=C3,1,0)</f>
        <v>1</v>
      </c>
      <c r="F3">
        <f t="shared" ref="F3:F36" si="2">IF(AND($C3=1,$D3=1),1,0)</f>
        <v>0</v>
      </c>
      <c r="G3">
        <f t="shared" ref="G3:G36" si="3">IF(AND($C3=0,$D3=1),1,0)</f>
        <v>0</v>
      </c>
      <c r="H3">
        <f t="shared" ref="H3:H36" si="4">IF(AND($C3=0,$D3=0),1,0)</f>
        <v>1</v>
      </c>
      <c r="I3">
        <f t="shared" ref="I3:I36" si="5">IF(AND($C3=1,$D3=0),1,0)</f>
        <v>0</v>
      </c>
      <c r="L3" s="7"/>
      <c r="P3">
        <f t="shared" ref="P3:P36" si="6">IF($B3&gt;=0.6,1,IF($B3&lt;0.4,0,""))</f>
        <v>0</v>
      </c>
      <c r="Q3">
        <f t="shared" ref="Q3:Q36" si="7">IF($P3="","",IF($P3=$C3,1,0))</f>
        <v>1</v>
      </c>
      <c r="R3">
        <f t="shared" ref="R3:R36" si="8">IF($P3="","",IF(AND($C3=1,$P3=1),1,0))</f>
        <v>0</v>
      </c>
      <c r="S3">
        <f t="shared" ref="S3:S36" si="9">IF($P3="","",IF(AND($C3=0,$P3=1),1,0))</f>
        <v>0</v>
      </c>
      <c r="T3">
        <f t="shared" ref="T3:T36" si="10">IF($P3="","",IF(AND($C3=0,$P3=0),1,0))</f>
        <v>1</v>
      </c>
      <c r="U3">
        <f t="shared" ref="U3:U36" si="11">IF($P3="","",IF(AND($C3=1,$P3=0),1,0))</f>
        <v>0</v>
      </c>
      <c r="W3" t="str">
        <f t="shared" ref="W3:W36" si="12">IF($P3="",1,"")</f>
        <v/>
      </c>
    </row>
    <row r="4" spans="1:23" x14ac:dyDescent="0.25">
      <c r="A4" s="1" t="s">
        <v>101</v>
      </c>
      <c r="B4">
        <v>0.18973899999999999</v>
      </c>
      <c r="C4">
        <v>0</v>
      </c>
      <c r="D4">
        <f t="shared" si="0"/>
        <v>0</v>
      </c>
      <c r="E4">
        <f t="shared" si="1"/>
        <v>1</v>
      </c>
      <c r="F4">
        <f t="shared" si="2"/>
        <v>0</v>
      </c>
      <c r="G4">
        <f t="shared" si="3"/>
        <v>0</v>
      </c>
      <c r="H4">
        <f t="shared" si="4"/>
        <v>1</v>
      </c>
      <c r="I4">
        <f t="shared" si="5"/>
        <v>0</v>
      </c>
      <c r="L4" s="7"/>
      <c r="P4">
        <f t="shared" si="6"/>
        <v>0</v>
      </c>
      <c r="Q4">
        <f t="shared" si="7"/>
        <v>1</v>
      </c>
      <c r="R4">
        <f t="shared" si="8"/>
        <v>0</v>
      </c>
      <c r="S4">
        <f t="shared" si="9"/>
        <v>0</v>
      </c>
      <c r="T4">
        <f t="shared" si="10"/>
        <v>1</v>
      </c>
      <c r="U4">
        <f t="shared" si="11"/>
        <v>0</v>
      </c>
      <c r="W4" t="str">
        <f t="shared" si="12"/>
        <v/>
      </c>
    </row>
    <row r="5" spans="1:23" x14ac:dyDescent="0.25">
      <c r="A5" s="1" t="s">
        <v>102</v>
      </c>
      <c r="B5">
        <v>0.77831300000000003</v>
      </c>
      <c r="C5">
        <v>1</v>
      </c>
      <c r="D5">
        <f t="shared" si="0"/>
        <v>1</v>
      </c>
      <c r="E5">
        <f t="shared" si="1"/>
        <v>1</v>
      </c>
      <c r="F5">
        <f t="shared" si="2"/>
        <v>1</v>
      </c>
      <c r="G5">
        <f t="shared" si="3"/>
        <v>0</v>
      </c>
      <c r="H5">
        <f t="shared" si="4"/>
        <v>0</v>
      </c>
      <c r="I5">
        <f t="shared" si="5"/>
        <v>0</v>
      </c>
      <c r="L5" s="7"/>
      <c r="P5">
        <f t="shared" si="6"/>
        <v>1</v>
      </c>
      <c r="Q5">
        <f t="shared" si="7"/>
        <v>1</v>
      </c>
      <c r="R5">
        <f t="shared" si="8"/>
        <v>1</v>
      </c>
      <c r="S5">
        <f t="shared" si="9"/>
        <v>0</v>
      </c>
      <c r="T5">
        <f t="shared" si="10"/>
        <v>0</v>
      </c>
      <c r="U5">
        <f t="shared" si="11"/>
        <v>0</v>
      </c>
      <c r="W5" t="str">
        <f t="shared" si="12"/>
        <v/>
      </c>
    </row>
    <row r="6" spans="1:23" x14ac:dyDescent="0.25">
      <c r="A6" s="1" t="s">
        <v>103</v>
      </c>
      <c r="B6">
        <v>-0.36664000000000002</v>
      </c>
      <c r="C6">
        <v>0</v>
      </c>
      <c r="D6">
        <f t="shared" si="0"/>
        <v>0</v>
      </c>
      <c r="E6">
        <f t="shared" si="1"/>
        <v>1</v>
      </c>
      <c r="F6">
        <f t="shared" si="2"/>
        <v>0</v>
      </c>
      <c r="G6">
        <f t="shared" si="3"/>
        <v>0</v>
      </c>
      <c r="H6">
        <f t="shared" si="4"/>
        <v>1</v>
      </c>
      <c r="I6">
        <f t="shared" si="5"/>
        <v>0</v>
      </c>
      <c r="L6" s="7"/>
      <c r="P6">
        <f t="shared" si="6"/>
        <v>0</v>
      </c>
      <c r="Q6">
        <f t="shared" si="7"/>
        <v>1</v>
      </c>
      <c r="R6">
        <f t="shared" si="8"/>
        <v>0</v>
      </c>
      <c r="S6">
        <f t="shared" si="9"/>
        <v>0</v>
      </c>
      <c r="T6">
        <f t="shared" si="10"/>
        <v>1</v>
      </c>
      <c r="U6">
        <f t="shared" si="11"/>
        <v>0</v>
      </c>
      <c r="W6" t="str">
        <f t="shared" si="12"/>
        <v/>
      </c>
    </row>
    <row r="7" spans="1:23" x14ac:dyDescent="0.25">
      <c r="A7" s="1" t="s">
        <v>104</v>
      </c>
      <c r="B7">
        <v>0.89646499999999996</v>
      </c>
      <c r="C7">
        <v>1</v>
      </c>
      <c r="D7">
        <f t="shared" si="0"/>
        <v>1</v>
      </c>
      <c r="E7">
        <f t="shared" si="1"/>
        <v>1</v>
      </c>
      <c r="F7">
        <f t="shared" si="2"/>
        <v>1</v>
      </c>
      <c r="G7">
        <f t="shared" si="3"/>
        <v>0</v>
      </c>
      <c r="H7">
        <f t="shared" si="4"/>
        <v>0</v>
      </c>
      <c r="I7">
        <f t="shared" si="5"/>
        <v>0</v>
      </c>
      <c r="L7" s="7"/>
      <c r="P7">
        <f t="shared" si="6"/>
        <v>1</v>
      </c>
      <c r="Q7">
        <f t="shared" si="7"/>
        <v>1</v>
      </c>
      <c r="R7">
        <f t="shared" si="8"/>
        <v>1</v>
      </c>
      <c r="S7">
        <f t="shared" si="9"/>
        <v>0</v>
      </c>
      <c r="T7">
        <f t="shared" si="10"/>
        <v>0</v>
      </c>
      <c r="U7">
        <f t="shared" si="11"/>
        <v>0</v>
      </c>
      <c r="W7" t="str">
        <f t="shared" si="12"/>
        <v/>
      </c>
    </row>
    <row r="8" spans="1:23" x14ac:dyDescent="0.25">
      <c r="A8" s="1" t="s">
        <v>105</v>
      </c>
      <c r="B8">
        <v>5.1271999999999998E-2</v>
      </c>
      <c r="C8">
        <v>0</v>
      </c>
      <c r="D8">
        <f t="shared" si="0"/>
        <v>0</v>
      </c>
      <c r="E8">
        <f t="shared" si="1"/>
        <v>1</v>
      </c>
      <c r="F8">
        <f t="shared" si="2"/>
        <v>0</v>
      </c>
      <c r="G8">
        <f t="shared" si="3"/>
        <v>0</v>
      </c>
      <c r="H8">
        <f t="shared" si="4"/>
        <v>1</v>
      </c>
      <c r="I8">
        <f t="shared" si="5"/>
        <v>0</v>
      </c>
      <c r="L8" s="7"/>
      <c r="P8">
        <f t="shared" si="6"/>
        <v>0</v>
      </c>
      <c r="Q8">
        <f t="shared" si="7"/>
        <v>1</v>
      </c>
      <c r="R8">
        <f t="shared" si="8"/>
        <v>0</v>
      </c>
      <c r="S8">
        <f t="shared" si="9"/>
        <v>0</v>
      </c>
      <c r="T8">
        <f t="shared" si="10"/>
        <v>1</v>
      </c>
      <c r="U8">
        <f t="shared" si="11"/>
        <v>0</v>
      </c>
      <c r="W8" t="str">
        <f t="shared" si="12"/>
        <v/>
      </c>
    </row>
    <row r="9" spans="1:23" x14ac:dyDescent="0.25">
      <c r="A9" s="1" t="s">
        <v>106</v>
      </c>
      <c r="B9">
        <v>-0.28647400000000001</v>
      </c>
      <c r="C9">
        <v>0</v>
      </c>
      <c r="D9">
        <f t="shared" si="0"/>
        <v>0</v>
      </c>
      <c r="E9">
        <f t="shared" si="1"/>
        <v>1</v>
      </c>
      <c r="F9">
        <f t="shared" si="2"/>
        <v>0</v>
      </c>
      <c r="G9">
        <f t="shared" si="3"/>
        <v>0</v>
      </c>
      <c r="H9">
        <f t="shared" si="4"/>
        <v>1</v>
      </c>
      <c r="I9">
        <f t="shared" si="5"/>
        <v>0</v>
      </c>
      <c r="L9" s="7"/>
      <c r="P9">
        <f t="shared" si="6"/>
        <v>0</v>
      </c>
      <c r="Q9">
        <f t="shared" si="7"/>
        <v>1</v>
      </c>
      <c r="R9">
        <f t="shared" si="8"/>
        <v>0</v>
      </c>
      <c r="S9">
        <f t="shared" si="9"/>
        <v>0</v>
      </c>
      <c r="T9">
        <f t="shared" si="10"/>
        <v>1</v>
      </c>
      <c r="U9">
        <f t="shared" si="11"/>
        <v>0</v>
      </c>
      <c r="W9" t="str">
        <f t="shared" si="12"/>
        <v/>
      </c>
    </row>
    <row r="10" spans="1:23" x14ac:dyDescent="0.25">
      <c r="A10" s="1" t="s">
        <v>107</v>
      </c>
      <c r="B10">
        <v>0.73040499999999997</v>
      </c>
      <c r="C10">
        <v>1</v>
      </c>
      <c r="D10">
        <f t="shared" si="0"/>
        <v>1</v>
      </c>
      <c r="E10">
        <f t="shared" si="1"/>
        <v>1</v>
      </c>
      <c r="F10">
        <f t="shared" si="2"/>
        <v>1</v>
      </c>
      <c r="G10">
        <f t="shared" si="3"/>
        <v>0</v>
      </c>
      <c r="H10">
        <f t="shared" si="4"/>
        <v>0</v>
      </c>
      <c r="I10">
        <f t="shared" si="5"/>
        <v>0</v>
      </c>
      <c r="L10" s="7"/>
      <c r="P10">
        <f t="shared" si="6"/>
        <v>1</v>
      </c>
      <c r="Q10">
        <f t="shared" si="7"/>
        <v>1</v>
      </c>
      <c r="R10">
        <f t="shared" si="8"/>
        <v>1</v>
      </c>
      <c r="S10">
        <f t="shared" si="9"/>
        <v>0</v>
      </c>
      <c r="T10">
        <f t="shared" si="10"/>
        <v>0</v>
      </c>
      <c r="U10">
        <f t="shared" si="11"/>
        <v>0</v>
      </c>
      <c r="W10" t="str">
        <f t="shared" si="12"/>
        <v/>
      </c>
    </row>
    <row r="11" spans="1:23" x14ac:dyDescent="0.25">
      <c r="A11" s="1" t="s">
        <v>108</v>
      </c>
      <c r="B11">
        <v>1.11985</v>
      </c>
      <c r="C11">
        <v>1</v>
      </c>
      <c r="D11">
        <f t="shared" si="0"/>
        <v>1</v>
      </c>
      <c r="E11">
        <f t="shared" si="1"/>
        <v>1</v>
      </c>
      <c r="F11">
        <f t="shared" si="2"/>
        <v>1</v>
      </c>
      <c r="G11">
        <f t="shared" si="3"/>
        <v>0</v>
      </c>
      <c r="H11">
        <f t="shared" si="4"/>
        <v>0</v>
      </c>
      <c r="I11">
        <f t="shared" si="5"/>
        <v>0</v>
      </c>
      <c r="L11" s="7"/>
      <c r="P11">
        <f t="shared" si="6"/>
        <v>1</v>
      </c>
      <c r="Q11">
        <f t="shared" si="7"/>
        <v>1</v>
      </c>
      <c r="R11">
        <f t="shared" si="8"/>
        <v>1</v>
      </c>
      <c r="S11">
        <f t="shared" si="9"/>
        <v>0</v>
      </c>
      <c r="T11">
        <f t="shared" si="10"/>
        <v>0</v>
      </c>
      <c r="U11">
        <f t="shared" si="11"/>
        <v>0</v>
      </c>
      <c r="W11" t="str">
        <f t="shared" si="12"/>
        <v/>
      </c>
    </row>
    <row r="12" spans="1:23" x14ac:dyDescent="0.25">
      <c r="A12" s="1" t="s">
        <v>109</v>
      </c>
      <c r="B12">
        <v>0.78819899999999998</v>
      </c>
      <c r="C12">
        <v>0</v>
      </c>
      <c r="D12">
        <f t="shared" si="0"/>
        <v>1</v>
      </c>
      <c r="E12">
        <f t="shared" si="1"/>
        <v>0</v>
      </c>
      <c r="F12">
        <f t="shared" si="2"/>
        <v>0</v>
      </c>
      <c r="G12">
        <f t="shared" si="3"/>
        <v>1</v>
      </c>
      <c r="H12">
        <f t="shared" si="4"/>
        <v>0</v>
      </c>
      <c r="I12">
        <f t="shared" si="5"/>
        <v>0</v>
      </c>
      <c r="L12" s="7"/>
      <c r="P12">
        <f t="shared" si="6"/>
        <v>1</v>
      </c>
      <c r="Q12">
        <f t="shared" si="7"/>
        <v>0</v>
      </c>
      <c r="R12">
        <f t="shared" si="8"/>
        <v>0</v>
      </c>
      <c r="S12">
        <f t="shared" si="9"/>
        <v>1</v>
      </c>
      <c r="T12">
        <f t="shared" si="10"/>
        <v>0</v>
      </c>
      <c r="U12">
        <f t="shared" si="11"/>
        <v>0</v>
      </c>
      <c r="W12" t="str">
        <f t="shared" si="12"/>
        <v/>
      </c>
    </row>
    <row r="13" spans="1:23" x14ac:dyDescent="0.25">
      <c r="A13" s="1" t="s">
        <v>110</v>
      </c>
      <c r="B13">
        <v>-7.65681E-3</v>
      </c>
      <c r="C13">
        <v>0</v>
      </c>
      <c r="D13">
        <f t="shared" si="0"/>
        <v>0</v>
      </c>
      <c r="E13">
        <f t="shared" si="1"/>
        <v>1</v>
      </c>
      <c r="F13">
        <f t="shared" si="2"/>
        <v>0</v>
      </c>
      <c r="G13">
        <f t="shared" si="3"/>
        <v>0</v>
      </c>
      <c r="H13">
        <f t="shared" si="4"/>
        <v>1</v>
      </c>
      <c r="I13">
        <f t="shared" si="5"/>
        <v>0</v>
      </c>
      <c r="L13" s="7"/>
      <c r="P13">
        <f t="shared" si="6"/>
        <v>0</v>
      </c>
      <c r="Q13">
        <f t="shared" si="7"/>
        <v>1</v>
      </c>
      <c r="R13">
        <f t="shared" si="8"/>
        <v>0</v>
      </c>
      <c r="S13">
        <f t="shared" si="9"/>
        <v>0</v>
      </c>
      <c r="T13">
        <f t="shared" si="10"/>
        <v>1</v>
      </c>
      <c r="U13">
        <f t="shared" si="11"/>
        <v>0</v>
      </c>
      <c r="W13" t="str">
        <f t="shared" si="12"/>
        <v/>
      </c>
    </row>
    <row r="14" spans="1:23" x14ac:dyDescent="0.25">
      <c r="A14" s="1" t="s">
        <v>111</v>
      </c>
      <c r="B14">
        <v>-8.4738499999999994E-2</v>
      </c>
      <c r="C14">
        <v>0</v>
      </c>
      <c r="D14">
        <f t="shared" si="0"/>
        <v>0</v>
      </c>
      <c r="E14">
        <f t="shared" si="1"/>
        <v>1</v>
      </c>
      <c r="F14">
        <f t="shared" si="2"/>
        <v>0</v>
      </c>
      <c r="G14">
        <f t="shared" si="3"/>
        <v>0</v>
      </c>
      <c r="H14">
        <f t="shared" si="4"/>
        <v>1</v>
      </c>
      <c r="I14">
        <f t="shared" si="5"/>
        <v>0</v>
      </c>
      <c r="L14" s="7"/>
      <c r="P14">
        <f t="shared" si="6"/>
        <v>0</v>
      </c>
      <c r="Q14">
        <f t="shared" si="7"/>
        <v>1</v>
      </c>
      <c r="R14">
        <f t="shared" si="8"/>
        <v>0</v>
      </c>
      <c r="S14">
        <f t="shared" si="9"/>
        <v>0</v>
      </c>
      <c r="T14">
        <f t="shared" si="10"/>
        <v>1</v>
      </c>
      <c r="U14">
        <f t="shared" si="11"/>
        <v>0</v>
      </c>
      <c r="W14" t="str">
        <f t="shared" si="12"/>
        <v/>
      </c>
    </row>
    <row r="15" spans="1:23" x14ac:dyDescent="0.25">
      <c r="A15" s="1" t="s">
        <v>112</v>
      </c>
      <c r="B15">
        <v>-0.19181100000000001</v>
      </c>
      <c r="C15">
        <v>0</v>
      </c>
      <c r="D15">
        <f t="shared" si="0"/>
        <v>0</v>
      </c>
      <c r="E15">
        <f t="shared" si="1"/>
        <v>1</v>
      </c>
      <c r="F15">
        <f t="shared" si="2"/>
        <v>0</v>
      </c>
      <c r="G15">
        <f t="shared" si="3"/>
        <v>0</v>
      </c>
      <c r="H15">
        <f t="shared" si="4"/>
        <v>1</v>
      </c>
      <c r="I15">
        <f t="shared" si="5"/>
        <v>0</v>
      </c>
      <c r="L15" s="7"/>
      <c r="P15">
        <f t="shared" si="6"/>
        <v>0</v>
      </c>
      <c r="Q15">
        <f t="shared" si="7"/>
        <v>1</v>
      </c>
      <c r="R15">
        <f t="shared" si="8"/>
        <v>0</v>
      </c>
      <c r="S15">
        <f t="shared" si="9"/>
        <v>0</v>
      </c>
      <c r="T15">
        <f t="shared" si="10"/>
        <v>1</v>
      </c>
      <c r="U15">
        <f t="shared" si="11"/>
        <v>0</v>
      </c>
      <c r="W15" t="str">
        <f t="shared" si="12"/>
        <v/>
      </c>
    </row>
    <row r="16" spans="1:23" x14ac:dyDescent="0.25">
      <c r="A16" s="1" t="s">
        <v>113</v>
      </c>
      <c r="B16">
        <v>0.79991900000000005</v>
      </c>
      <c r="C16">
        <v>1</v>
      </c>
      <c r="D16">
        <f t="shared" si="0"/>
        <v>1</v>
      </c>
      <c r="E16">
        <f t="shared" si="1"/>
        <v>1</v>
      </c>
      <c r="F16">
        <f t="shared" si="2"/>
        <v>1</v>
      </c>
      <c r="G16">
        <f t="shared" si="3"/>
        <v>0</v>
      </c>
      <c r="H16">
        <f t="shared" si="4"/>
        <v>0</v>
      </c>
      <c r="I16">
        <f t="shared" si="5"/>
        <v>0</v>
      </c>
      <c r="L16" s="7"/>
      <c r="P16">
        <f t="shared" si="6"/>
        <v>1</v>
      </c>
      <c r="Q16">
        <f t="shared" si="7"/>
        <v>1</v>
      </c>
      <c r="R16">
        <f t="shared" si="8"/>
        <v>1</v>
      </c>
      <c r="S16">
        <f t="shared" si="9"/>
        <v>0</v>
      </c>
      <c r="T16">
        <f t="shared" si="10"/>
        <v>0</v>
      </c>
      <c r="U16">
        <f t="shared" si="11"/>
        <v>0</v>
      </c>
      <c r="W16" t="str">
        <f t="shared" si="12"/>
        <v/>
      </c>
    </row>
    <row r="17" spans="1:23" x14ac:dyDescent="0.25">
      <c r="A17" s="1" t="s">
        <v>114</v>
      </c>
      <c r="B17">
        <v>0.85012100000000002</v>
      </c>
      <c r="C17">
        <v>1</v>
      </c>
      <c r="D17">
        <f t="shared" si="0"/>
        <v>1</v>
      </c>
      <c r="E17">
        <f t="shared" si="1"/>
        <v>1</v>
      </c>
      <c r="F17">
        <f t="shared" si="2"/>
        <v>1</v>
      </c>
      <c r="G17">
        <f t="shared" si="3"/>
        <v>0</v>
      </c>
      <c r="H17">
        <f t="shared" si="4"/>
        <v>0</v>
      </c>
      <c r="I17">
        <f t="shared" si="5"/>
        <v>0</v>
      </c>
      <c r="L17" s="7"/>
      <c r="P17">
        <f t="shared" si="6"/>
        <v>1</v>
      </c>
      <c r="Q17">
        <f t="shared" si="7"/>
        <v>1</v>
      </c>
      <c r="R17">
        <f t="shared" si="8"/>
        <v>1</v>
      </c>
      <c r="S17">
        <f t="shared" si="9"/>
        <v>0</v>
      </c>
      <c r="T17">
        <f t="shared" si="10"/>
        <v>0</v>
      </c>
      <c r="U17">
        <f t="shared" si="11"/>
        <v>0</v>
      </c>
      <c r="W17" t="str">
        <f t="shared" si="12"/>
        <v/>
      </c>
    </row>
    <row r="18" spans="1:23" x14ac:dyDescent="0.25">
      <c r="A18" s="1" t="s">
        <v>115</v>
      </c>
      <c r="B18">
        <v>0.89974299999999996</v>
      </c>
      <c r="C18">
        <v>1</v>
      </c>
      <c r="D18">
        <f t="shared" si="0"/>
        <v>1</v>
      </c>
      <c r="E18">
        <f t="shared" si="1"/>
        <v>1</v>
      </c>
      <c r="F18">
        <f t="shared" si="2"/>
        <v>1</v>
      </c>
      <c r="G18">
        <f t="shared" si="3"/>
        <v>0</v>
      </c>
      <c r="H18">
        <f t="shared" si="4"/>
        <v>0</v>
      </c>
      <c r="I18">
        <f t="shared" si="5"/>
        <v>0</v>
      </c>
      <c r="L18" s="7"/>
      <c r="P18">
        <f t="shared" si="6"/>
        <v>1</v>
      </c>
      <c r="Q18">
        <f t="shared" si="7"/>
        <v>1</v>
      </c>
      <c r="R18">
        <f t="shared" si="8"/>
        <v>1</v>
      </c>
      <c r="S18">
        <f t="shared" si="9"/>
        <v>0</v>
      </c>
      <c r="T18">
        <f t="shared" si="10"/>
        <v>0</v>
      </c>
      <c r="U18">
        <f t="shared" si="11"/>
        <v>0</v>
      </c>
      <c r="W18" t="str">
        <f t="shared" si="12"/>
        <v/>
      </c>
    </row>
    <row r="19" spans="1:23" x14ac:dyDescent="0.25">
      <c r="A19" s="1" t="s">
        <v>116</v>
      </c>
      <c r="B19">
        <v>0.42854300000000001</v>
      </c>
      <c r="C19">
        <v>0</v>
      </c>
      <c r="D19">
        <f t="shared" si="0"/>
        <v>0</v>
      </c>
      <c r="E19">
        <f t="shared" si="1"/>
        <v>1</v>
      </c>
      <c r="F19">
        <f t="shared" si="2"/>
        <v>0</v>
      </c>
      <c r="G19">
        <f t="shared" si="3"/>
        <v>0</v>
      </c>
      <c r="H19">
        <f t="shared" si="4"/>
        <v>1</v>
      </c>
      <c r="I19">
        <f t="shared" si="5"/>
        <v>0</v>
      </c>
      <c r="L19" s="7"/>
      <c r="P19" t="str">
        <f t="shared" si="6"/>
        <v/>
      </c>
      <c r="Q19" t="str">
        <f t="shared" si="7"/>
        <v/>
      </c>
      <c r="R19" t="str">
        <f t="shared" si="8"/>
        <v/>
      </c>
      <c r="S19" t="str">
        <f t="shared" si="9"/>
        <v/>
      </c>
      <c r="T19" t="str">
        <f t="shared" si="10"/>
        <v/>
      </c>
      <c r="U19" t="str">
        <f t="shared" si="11"/>
        <v/>
      </c>
      <c r="W19">
        <f t="shared" si="12"/>
        <v>1</v>
      </c>
    </row>
    <row r="20" spans="1:23" x14ac:dyDescent="0.25">
      <c r="A20" s="1" t="s">
        <v>117</v>
      </c>
      <c r="B20">
        <v>0.66075099999999998</v>
      </c>
      <c r="C20">
        <v>1</v>
      </c>
      <c r="D20">
        <f t="shared" si="0"/>
        <v>1</v>
      </c>
      <c r="E20">
        <f t="shared" si="1"/>
        <v>1</v>
      </c>
      <c r="F20">
        <f t="shared" si="2"/>
        <v>1</v>
      </c>
      <c r="G20">
        <f t="shared" si="3"/>
        <v>0</v>
      </c>
      <c r="H20">
        <f t="shared" si="4"/>
        <v>0</v>
      </c>
      <c r="I20">
        <f t="shared" si="5"/>
        <v>0</v>
      </c>
      <c r="L20" s="7"/>
      <c r="P20">
        <f t="shared" si="6"/>
        <v>1</v>
      </c>
      <c r="Q20">
        <f t="shared" si="7"/>
        <v>1</v>
      </c>
      <c r="R20">
        <f t="shared" si="8"/>
        <v>1</v>
      </c>
      <c r="S20">
        <f t="shared" si="9"/>
        <v>0</v>
      </c>
      <c r="T20">
        <f t="shared" si="10"/>
        <v>0</v>
      </c>
      <c r="U20">
        <f t="shared" si="11"/>
        <v>0</v>
      </c>
      <c r="W20" t="str">
        <f t="shared" si="12"/>
        <v/>
      </c>
    </row>
    <row r="21" spans="1:23" x14ac:dyDescent="0.25">
      <c r="A21" s="1" t="s">
        <v>118</v>
      </c>
      <c r="B21">
        <v>0.56302799999999997</v>
      </c>
      <c r="C21">
        <v>1</v>
      </c>
      <c r="D21">
        <f t="shared" si="0"/>
        <v>1</v>
      </c>
      <c r="E21">
        <f t="shared" si="1"/>
        <v>1</v>
      </c>
      <c r="F21">
        <f t="shared" si="2"/>
        <v>1</v>
      </c>
      <c r="G21">
        <f t="shared" si="3"/>
        <v>0</v>
      </c>
      <c r="H21">
        <f t="shared" si="4"/>
        <v>0</v>
      </c>
      <c r="I21">
        <f t="shared" si="5"/>
        <v>0</v>
      </c>
      <c r="L21" s="7"/>
      <c r="P21" t="str">
        <f t="shared" si="6"/>
        <v/>
      </c>
      <c r="Q21" t="str">
        <f t="shared" si="7"/>
        <v/>
      </c>
      <c r="R21" t="str">
        <f t="shared" si="8"/>
        <v/>
      </c>
      <c r="S21" t="str">
        <f t="shared" si="9"/>
        <v/>
      </c>
      <c r="T21" t="str">
        <f t="shared" si="10"/>
        <v/>
      </c>
      <c r="U21" t="str">
        <f t="shared" si="11"/>
        <v/>
      </c>
      <c r="W21">
        <f t="shared" si="12"/>
        <v>1</v>
      </c>
    </row>
    <row r="22" spans="1:23" x14ac:dyDescent="0.25">
      <c r="A22" s="1" t="s">
        <v>119</v>
      </c>
      <c r="B22">
        <v>0.69887200000000005</v>
      </c>
      <c r="C22">
        <v>1</v>
      </c>
      <c r="D22">
        <f t="shared" si="0"/>
        <v>1</v>
      </c>
      <c r="E22">
        <f t="shared" si="1"/>
        <v>1</v>
      </c>
      <c r="F22">
        <f t="shared" si="2"/>
        <v>1</v>
      </c>
      <c r="G22">
        <f t="shared" si="3"/>
        <v>0</v>
      </c>
      <c r="H22">
        <f t="shared" si="4"/>
        <v>0</v>
      </c>
      <c r="I22">
        <f t="shared" si="5"/>
        <v>0</v>
      </c>
      <c r="L22" s="7"/>
      <c r="P22">
        <f t="shared" si="6"/>
        <v>1</v>
      </c>
      <c r="Q22">
        <f t="shared" si="7"/>
        <v>1</v>
      </c>
      <c r="R22">
        <f t="shared" si="8"/>
        <v>1</v>
      </c>
      <c r="S22">
        <f t="shared" si="9"/>
        <v>0</v>
      </c>
      <c r="T22">
        <f t="shared" si="10"/>
        <v>0</v>
      </c>
      <c r="U22">
        <f t="shared" si="11"/>
        <v>0</v>
      </c>
      <c r="W22" t="str">
        <f t="shared" si="12"/>
        <v/>
      </c>
    </row>
    <row r="23" spans="1:23" x14ac:dyDescent="0.25">
      <c r="A23" s="1" t="s">
        <v>120</v>
      </c>
      <c r="B23">
        <v>0.97520300000000004</v>
      </c>
      <c r="C23">
        <v>1</v>
      </c>
      <c r="D23">
        <f t="shared" si="0"/>
        <v>1</v>
      </c>
      <c r="E23">
        <f t="shared" si="1"/>
        <v>1</v>
      </c>
      <c r="F23">
        <f t="shared" si="2"/>
        <v>1</v>
      </c>
      <c r="G23">
        <f t="shared" si="3"/>
        <v>0</v>
      </c>
      <c r="H23">
        <f t="shared" si="4"/>
        <v>0</v>
      </c>
      <c r="I23">
        <f t="shared" si="5"/>
        <v>0</v>
      </c>
      <c r="L23" s="7"/>
      <c r="P23">
        <f t="shared" si="6"/>
        <v>1</v>
      </c>
      <c r="Q23">
        <f t="shared" si="7"/>
        <v>1</v>
      </c>
      <c r="R23">
        <f t="shared" si="8"/>
        <v>1</v>
      </c>
      <c r="S23">
        <f t="shared" si="9"/>
        <v>0</v>
      </c>
      <c r="T23">
        <f t="shared" si="10"/>
        <v>0</v>
      </c>
      <c r="U23">
        <f t="shared" si="11"/>
        <v>0</v>
      </c>
      <c r="W23" t="str">
        <f t="shared" si="12"/>
        <v/>
      </c>
    </row>
    <row r="24" spans="1:23" x14ac:dyDescent="0.25">
      <c r="A24" s="1" t="s">
        <v>121</v>
      </c>
      <c r="B24">
        <v>0.47724699999999998</v>
      </c>
      <c r="C24">
        <v>1</v>
      </c>
      <c r="D24">
        <f t="shared" si="0"/>
        <v>0</v>
      </c>
      <c r="E24">
        <f t="shared" si="1"/>
        <v>0</v>
      </c>
      <c r="F24">
        <f t="shared" si="2"/>
        <v>0</v>
      </c>
      <c r="G24">
        <f t="shared" si="3"/>
        <v>0</v>
      </c>
      <c r="H24">
        <f t="shared" si="4"/>
        <v>0</v>
      </c>
      <c r="I24">
        <f t="shared" si="5"/>
        <v>1</v>
      </c>
      <c r="L24" s="7"/>
      <c r="P24" t="str">
        <f t="shared" si="6"/>
        <v/>
      </c>
      <c r="Q24" t="str">
        <f t="shared" si="7"/>
        <v/>
      </c>
      <c r="R24" t="str">
        <f t="shared" si="8"/>
        <v/>
      </c>
      <c r="S24" t="str">
        <f t="shared" si="9"/>
        <v/>
      </c>
      <c r="T24" t="str">
        <f t="shared" si="10"/>
        <v/>
      </c>
      <c r="U24" t="str">
        <f t="shared" si="11"/>
        <v/>
      </c>
      <c r="W24">
        <f t="shared" si="12"/>
        <v>1</v>
      </c>
    </row>
    <row r="25" spans="1:23" x14ac:dyDescent="0.25">
      <c r="A25" s="1" t="s">
        <v>122</v>
      </c>
      <c r="B25">
        <v>0.33083499999999999</v>
      </c>
      <c r="C25">
        <v>0</v>
      </c>
      <c r="D25">
        <f t="shared" si="0"/>
        <v>0</v>
      </c>
      <c r="E25">
        <f t="shared" si="1"/>
        <v>1</v>
      </c>
      <c r="F25">
        <f t="shared" si="2"/>
        <v>0</v>
      </c>
      <c r="G25">
        <f t="shared" si="3"/>
        <v>0</v>
      </c>
      <c r="H25">
        <f t="shared" si="4"/>
        <v>1</v>
      </c>
      <c r="I25">
        <f t="shared" si="5"/>
        <v>0</v>
      </c>
      <c r="L25" s="7"/>
      <c r="P25">
        <f t="shared" si="6"/>
        <v>0</v>
      </c>
      <c r="Q25">
        <f t="shared" si="7"/>
        <v>1</v>
      </c>
      <c r="R25">
        <f t="shared" si="8"/>
        <v>0</v>
      </c>
      <c r="S25">
        <f t="shared" si="9"/>
        <v>0</v>
      </c>
      <c r="T25">
        <f t="shared" si="10"/>
        <v>1</v>
      </c>
      <c r="U25">
        <f t="shared" si="11"/>
        <v>0</v>
      </c>
      <c r="W25" t="str">
        <f t="shared" si="12"/>
        <v/>
      </c>
    </row>
    <row r="26" spans="1:23" x14ac:dyDescent="0.25">
      <c r="A26" s="1" t="s">
        <v>123</v>
      </c>
      <c r="B26">
        <v>0.36094599999999999</v>
      </c>
      <c r="C26">
        <v>0</v>
      </c>
      <c r="D26">
        <f t="shared" si="0"/>
        <v>0</v>
      </c>
      <c r="E26">
        <f t="shared" si="1"/>
        <v>1</v>
      </c>
      <c r="F26">
        <f t="shared" si="2"/>
        <v>0</v>
      </c>
      <c r="G26">
        <f t="shared" si="3"/>
        <v>0</v>
      </c>
      <c r="H26">
        <f t="shared" si="4"/>
        <v>1</v>
      </c>
      <c r="I26">
        <f t="shared" si="5"/>
        <v>0</v>
      </c>
      <c r="L26" s="7"/>
      <c r="P26">
        <f t="shared" si="6"/>
        <v>0</v>
      </c>
      <c r="Q26">
        <f t="shared" si="7"/>
        <v>1</v>
      </c>
      <c r="R26">
        <f t="shared" si="8"/>
        <v>0</v>
      </c>
      <c r="S26">
        <f t="shared" si="9"/>
        <v>0</v>
      </c>
      <c r="T26">
        <f t="shared" si="10"/>
        <v>1</v>
      </c>
      <c r="U26">
        <f t="shared" si="11"/>
        <v>0</v>
      </c>
      <c r="W26" t="str">
        <f t="shared" si="12"/>
        <v/>
      </c>
    </row>
    <row r="27" spans="1:23" x14ac:dyDescent="0.25">
      <c r="A27" s="1" t="s">
        <v>124</v>
      </c>
      <c r="B27">
        <v>0.67816399999999999</v>
      </c>
      <c r="C27">
        <v>1</v>
      </c>
      <c r="D27">
        <f t="shared" si="0"/>
        <v>1</v>
      </c>
      <c r="E27">
        <f t="shared" si="1"/>
        <v>1</v>
      </c>
      <c r="F27">
        <f t="shared" si="2"/>
        <v>1</v>
      </c>
      <c r="G27">
        <f t="shared" si="3"/>
        <v>0</v>
      </c>
      <c r="H27">
        <f t="shared" si="4"/>
        <v>0</v>
      </c>
      <c r="I27">
        <f t="shared" si="5"/>
        <v>0</v>
      </c>
      <c r="L27" s="7"/>
      <c r="P27">
        <f t="shared" si="6"/>
        <v>1</v>
      </c>
      <c r="Q27">
        <f t="shared" si="7"/>
        <v>1</v>
      </c>
      <c r="R27">
        <f t="shared" si="8"/>
        <v>1</v>
      </c>
      <c r="S27">
        <f t="shared" si="9"/>
        <v>0</v>
      </c>
      <c r="T27">
        <f t="shared" si="10"/>
        <v>0</v>
      </c>
      <c r="U27">
        <f t="shared" si="11"/>
        <v>0</v>
      </c>
      <c r="W27" t="str">
        <f t="shared" si="12"/>
        <v/>
      </c>
    </row>
    <row r="28" spans="1:23" x14ac:dyDescent="0.25">
      <c r="A28" s="1" t="s">
        <v>125</v>
      </c>
      <c r="B28">
        <v>1.0293600000000001</v>
      </c>
      <c r="C28">
        <v>1</v>
      </c>
      <c r="D28">
        <f t="shared" si="0"/>
        <v>1</v>
      </c>
      <c r="E28">
        <f t="shared" si="1"/>
        <v>1</v>
      </c>
      <c r="F28">
        <f t="shared" si="2"/>
        <v>1</v>
      </c>
      <c r="G28">
        <f t="shared" si="3"/>
        <v>0</v>
      </c>
      <c r="H28">
        <f t="shared" si="4"/>
        <v>0</v>
      </c>
      <c r="I28">
        <f t="shared" si="5"/>
        <v>0</v>
      </c>
      <c r="L28" s="7"/>
      <c r="P28">
        <f t="shared" si="6"/>
        <v>1</v>
      </c>
      <c r="Q28">
        <f t="shared" si="7"/>
        <v>1</v>
      </c>
      <c r="R28">
        <f t="shared" si="8"/>
        <v>1</v>
      </c>
      <c r="S28">
        <f t="shared" si="9"/>
        <v>0</v>
      </c>
      <c r="T28">
        <f t="shared" si="10"/>
        <v>0</v>
      </c>
      <c r="U28">
        <f t="shared" si="11"/>
        <v>0</v>
      </c>
      <c r="W28" t="str">
        <f t="shared" si="12"/>
        <v/>
      </c>
    </row>
    <row r="29" spans="1:23" x14ac:dyDescent="0.25">
      <c r="A29" s="1" t="s">
        <v>126</v>
      </c>
      <c r="B29">
        <v>0.96935099999999996</v>
      </c>
      <c r="C29">
        <v>1</v>
      </c>
      <c r="D29">
        <f t="shared" si="0"/>
        <v>1</v>
      </c>
      <c r="E29">
        <f t="shared" si="1"/>
        <v>1</v>
      </c>
      <c r="F29">
        <f t="shared" si="2"/>
        <v>1</v>
      </c>
      <c r="G29">
        <f t="shared" si="3"/>
        <v>0</v>
      </c>
      <c r="H29">
        <f t="shared" si="4"/>
        <v>0</v>
      </c>
      <c r="I29">
        <f t="shared" si="5"/>
        <v>0</v>
      </c>
      <c r="L29" s="7"/>
      <c r="P29">
        <f t="shared" si="6"/>
        <v>1</v>
      </c>
      <c r="Q29">
        <f t="shared" si="7"/>
        <v>1</v>
      </c>
      <c r="R29">
        <f t="shared" si="8"/>
        <v>1</v>
      </c>
      <c r="S29">
        <f t="shared" si="9"/>
        <v>0</v>
      </c>
      <c r="T29">
        <f t="shared" si="10"/>
        <v>0</v>
      </c>
      <c r="U29">
        <f t="shared" si="11"/>
        <v>0</v>
      </c>
      <c r="W29" t="str">
        <f t="shared" si="12"/>
        <v/>
      </c>
    </row>
    <row r="30" spans="1:23" x14ac:dyDescent="0.25">
      <c r="A30" s="1" t="s">
        <v>127</v>
      </c>
      <c r="B30">
        <v>1.09676</v>
      </c>
      <c r="C30">
        <v>1</v>
      </c>
      <c r="D30">
        <f t="shared" si="0"/>
        <v>1</v>
      </c>
      <c r="E30">
        <f t="shared" si="1"/>
        <v>1</v>
      </c>
      <c r="F30">
        <f t="shared" si="2"/>
        <v>1</v>
      </c>
      <c r="G30">
        <f t="shared" si="3"/>
        <v>0</v>
      </c>
      <c r="H30">
        <f t="shared" si="4"/>
        <v>0</v>
      </c>
      <c r="I30">
        <f t="shared" si="5"/>
        <v>0</v>
      </c>
      <c r="L30" s="7"/>
      <c r="P30">
        <f t="shared" si="6"/>
        <v>1</v>
      </c>
      <c r="Q30">
        <f t="shared" si="7"/>
        <v>1</v>
      </c>
      <c r="R30">
        <f t="shared" si="8"/>
        <v>1</v>
      </c>
      <c r="S30">
        <f t="shared" si="9"/>
        <v>0</v>
      </c>
      <c r="T30">
        <f t="shared" si="10"/>
        <v>0</v>
      </c>
      <c r="U30">
        <f t="shared" si="11"/>
        <v>0</v>
      </c>
      <c r="W30" t="str">
        <f t="shared" si="12"/>
        <v/>
      </c>
    </row>
    <row r="31" spans="1:23" x14ac:dyDescent="0.25">
      <c r="A31" s="1" t="s">
        <v>128</v>
      </c>
      <c r="B31">
        <v>0.95539399999999997</v>
      </c>
      <c r="C31">
        <v>1</v>
      </c>
      <c r="D31">
        <f t="shared" si="0"/>
        <v>1</v>
      </c>
      <c r="E31">
        <f t="shared" si="1"/>
        <v>1</v>
      </c>
      <c r="F31">
        <f t="shared" si="2"/>
        <v>1</v>
      </c>
      <c r="G31">
        <f t="shared" si="3"/>
        <v>0</v>
      </c>
      <c r="H31">
        <f t="shared" si="4"/>
        <v>0</v>
      </c>
      <c r="I31">
        <f t="shared" si="5"/>
        <v>0</v>
      </c>
      <c r="L31" s="7"/>
      <c r="P31">
        <f t="shared" si="6"/>
        <v>1</v>
      </c>
      <c r="Q31">
        <f t="shared" si="7"/>
        <v>1</v>
      </c>
      <c r="R31">
        <f t="shared" si="8"/>
        <v>1</v>
      </c>
      <c r="S31">
        <f t="shared" si="9"/>
        <v>0</v>
      </c>
      <c r="T31">
        <f t="shared" si="10"/>
        <v>0</v>
      </c>
      <c r="U31">
        <f t="shared" si="11"/>
        <v>0</v>
      </c>
      <c r="W31" t="str">
        <f t="shared" si="12"/>
        <v/>
      </c>
    </row>
    <row r="32" spans="1:23" x14ac:dyDescent="0.25">
      <c r="A32" s="1" t="s">
        <v>129</v>
      </c>
      <c r="B32">
        <v>0.73041500000000004</v>
      </c>
      <c r="C32">
        <v>1</v>
      </c>
      <c r="D32">
        <f t="shared" si="0"/>
        <v>1</v>
      </c>
      <c r="E32">
        <f t="shared" si="1"/>
        <v>1</v>
      </c>
      <c r="F32">
        <f t="shared" si="2"/>
        <v>1</v>
      </c>
      <c r="G32">
        <f t="shared" si="3"/>
        <v>0</v>
      </c>
      <c r="H32">
        <f t="shared" si="4"/>
        <v>0</v>
      </c>
      <c r="I32">
        <f t="shared" si="5"/>
        <v>0</v>
      </c>
      <c r="L32" s="7"/>
      <c r="P32">
        <f t="shared" si="6"/>
        <v>1</v>
      </c>
      <c r="Q32">
        <f t="shared" si="7"/>
        <v>1</v>
      </c>
      <c r="R32">
        <f t="shared" si="8"/>
        <v>1</v>
      </c>
      <c r="S32">
        <f t="shared" si="9"/>
        <v>0</v>
      </c>
      <c r="T32">
        <f t="shared" si="10"/>
        <v>0</v>
      </c>
      <c r="U32">
        <f t="shared" si="11"/>
        <v>0</v>
      </c>
      <c r="W32" t="str">
        <f t="shared" si="12"/>
        <v/>
      </c>
    </row>
    <row r="33" spans="1:23" x14ac:dyDescent="0.25">
      <c r="A33" s="1" t="s">
        <v>130</v>
      </c>
      <c r="B33">
        <v>0.810172</v>
      </c>
      <c r="C33">
        <v>1</v>
      </c>
      <c r="D33">
        <f t="shared" si="0"/>
        <v>1</v>
      </c>
      <c r="E33">
        <f t="shared" si="1"/>
        <v>1</v>
      </c>
      <c r="F33">
        <f t="shared" si="2"/>
        <v>1</v>
      </c>
      <c r="G33">
        <f t="shared" si="3"/>
        <v>0</v>
      </c>
      <c r="H33">
        <f t="shared" si="4"/>
        <v>0</v>
      </c>
      <c r="I33">
        <f t="shared" si="5"/>
        <v>0</v>
      </c>
      <c r="L33" s="7"/>
      <c r="P33">
        <f t="shared" si="6"/>
        <v>1</v>
      </c>
      <c r="Q33">
        <f t="shared" si="7"/>
        <v>1</v>
      </c>
      <c r="R33">
        <f t="shared" si="8"/>
        <v>1</v>
      </c>
      <c r="S33">
        <f t="shared" si="9"/>
        <v>0</v>
      </c>
      <c r="T33">
        <f t="shared" si="10"/>
        <v>0</v>
      </c>
      <c r="U33">
        <f t="shared" si="11"/>
        <v>0</v>
      </c>
      <c r="W33" t="str">
        <f t="shared" si="12"/>
        <v/>
      </c>
    </row>
    <row r="34" spans="1:23" x14ac:dyDescent="0.25">
      <c r="A34" s="1" t="s">
        <v>131</v>
      </c>
      <c r="B34">
        <v>1.28027</v>
      </c>
      <c r="C34">
        <v>1</v>
      </c>
      <c r="D34">
        <f t="shared" si="0"/>
        <v>1</v>
      </c>
      <c r="E34">
        <f t="shared" si="1"/>
        <v>1</v>
      </c>
      <c r="F34">
        <f t="shared" si="2"/>
        <v>1</v>
      </c>
      <c r="G34">
        <f t="shared" si="3"/>
        <v>0</v>
      </c>
      <c r="H34">
        <f t="shared" si="4"/>
        <v>0</v>
      </c>
      <c r="I34">
        <f t="shared" si="5"/>
        <v>0</v>
      </c>
      <c r="L34" s="7"/>
      <c r="P34">
        <f t="shared" si="6"/>
        <v>1</v>
      </c>
      <c r="Q34">
        <f t="shared" si="7"/>
        <v>1</v>
      </c>
      <c r="R34">
        <f t="shared" si="8"/>
        <v>1</v>
      </c>
      <c r="S34">
        <f t="shared" si="9"/>
        <v>0</v>
      </c>
      <c r="T34">
        <f t="shared" si="10"/>
        <v>0</v>
      </c>
      <c r="U34">
        <f t="shared" si="11"/>
        <v>0</v>
      </c>
      <c r="W34" t="str">
        <f t="shared" si="12"/>
        <v/>
      </c>
    </row>
    <row r="35" spans="1:23" x14ac:dyDescent="0.25">
      <c r="A35" s="1" t="s">
        <v>132</v>
      </c>
      <c r="B35">
        <v>0.59771200000000002</v>
      </c>
      <c r="C35">
        <v>1</v>
      </c>
      <c r="D35">
        <f t="shared" si="0"/>
        <v>1</v>
      </c>
      <c r="E35">
        <f t="shared" si="1"/>
        <v>1</v>
      </c>
      <c r="F35">
        <f t="shared" si="2"/>
        <v>1</v>
      </c>
      <c r="G35">
        <f t="shared" si="3"/>
        <v>0</v>
      </c>
      <c r="H35">
        <f t="shared" si="4"/>
        <v>0</v>
      </c>
      <c r="I35">
        <f t="shared" si="5"/>
        <v>0</v>
      </c>
      <c r="L35" s="7"/>
      <c r="P35" t="str">
        <f t="shared" si="6"/>
        <v/>
      </c>
      <c r="Q35" t="str">
        <f t="shared" si="7"/>
        <v/>
      </c>
      <c r="R35" t="str">
        <f t="shared" si="8"/>
        <v/>
      </c>
      <c r="S35" t="str">
        <f t="shared" si="9"/>
        <v/>
      </c>
      <c r="T35" t="str">
        <f t="shared" si="10"/>
        <v/>
      </c>
      <c r="U35" t="str">
        <f t="shared" si="11"/>
        <v/>
      </c>
      <c r="W35">
        <f t="shared" si="12"/>
        <v>1</v>
      </c>
    </row>
    <row r="36" spans="1:23" x14ac:dyDescent="0.25">
      <c r="A36" s="1" t="s">
        <v>133</v>
      </c>
      <c r="B36">
        <v>0.227911</v>
      </c>
      <c r="C36">
        <v>0</v>
      </c>
      <c r="D36">
        <f t="shared" si="0"/>
        <v>0</v>
      </c>
      <c r="E36">
        <f t="shared" si="1"/>
        <v>1</v>
      </c>
      <c r="F36">
        <f t="shared" si="2"/>
        <v>0</v>
      </c>
      <c r="G36">
        <f t="shared" si="3"/>
        <v>0</v>
      </c>
      <c r="H36">
        <f t="shared" si="4"/>
        <v>1</v>
      </c>
      <c r="I36">
        <f t="shared" si="5"/>
        <v>0</v>
      </c>
      <c r="L36" s="7"/>
      <c r="P36">
        <f t="shared" si="6"/>
        <v>0</v>
      </c>
      <c r="Q36">
        <f t="shared" si="7"/>
        <v>1</v>
      </c>
      <c r="R36">
        <f t="shared" si="8"/>
        <v>0</v>
      </c>
      <c r="S36">
        <f t="shared" si="9"/>
        <v>0</v>
      </c>
      <c r="T36">
        <f t="shared" si="10"/>
        <v>1</v>
      </c>
      <c r="U36">
        <f t="shared" si="11"/>
        <v>0</v>
      </c>
      <c r="W36" t="str">
        <f t="shared" si="12"/>
        <v/>
      </c>
    </row>
    <row r="37" spans="1:23" x14ac:dyDescent="0.25">
      <c r="L37" s="7"/>
    </row>
    <row r="38" spans="1:23" x14ac:dyDescent="0.25">
      <c r="L38" s="7"/>
    </row>
    <row r="39" spans="1:23" x14ac:dyDescent="0.25">
      <c r="D39" s="3" t="s">
        <v>84</v>
      </c>
      <c r="E39">
        <f>SUM(E2:E38)</f>
        <v>33</v>
      </c>
      <c r="F39">
        <f>SUM(F2:F38)</f>
        <v>20</v>
      </c>
      <c r="G39">
        <f>SUM(G2:G38)</f>
        <v>1</v>
      </c>
      <c r="H39">
        <f>SUM(H2:H38)</f>
        <v>13</v>
      </c>
      <c r="I39">
        <f>SUM(I2:I38)</f>
        <v>1</v>
      </c>
      <c r="L39" s="7"/>
      <c r="P39" s="3" t="s">
        <v>84</v>
      </c>
      <c r="Q39">
        <f>SUM(Q2:Q38)</f>
        <v>30</v>
      </c>
      <c r="R39">
        <f>SUM(R2:R38)</f>
        <v>18</v>
      </c>
      <c r="S39">
        <f>SUM(S2:S38)</f>
        <v>1</v>
      </c>
      <c r="T39">
        <f>SUM(T2:T38)</f>
        <v>12</v>
      </c>
      <c r="U39">
        <f>SUM(U2:U38)</f>
        <v>0</v>
      </c>
      <c r="W39">
        <f>SUM(W2:W36)</f>
        <v>4</v>
      </c>
    </row>
    <row r="40" spans="1:23" x14ac:dyDescent="0.25">
      <c r="D40" s="3" t="s">
        <v>85</v>
      </c>
      <c r="E40">
        <f>COUNT(E2:E38)</f>
        <v>35</v>
      </c>
      <c r="F40">
        <f>COUNT(F2:F38)</f>
        <v>35</v>
      </c>
      <c r="G40">
        <f>COUNT(G2:G38)</f>
        <v>35</v>
      </c>
      <c r="H40">
        <f>COUNT(H2:H38)</f>
        <v>35</v>
      </c>
      <c r="I40">
        <f>COUNT(I2:I38)</f>
        <v>35</v>
      </c>
      <c r="L40" s="7"/>
      <c r="P40" s="3" t="s">
        <v>85</v>
      </c>
      <c r="Q40">
        <f>COUNT(Q2:Q38)</f>
        <v>31</v>
      </c>
      <c r="R40">
        <f>COUNT(R2:R38)</f>
        <v>31</v>
      </c>
      <c r="S40">
        <f>COUNT(S2:S38)</f>
        <v>31</v>
      </c>
      <c r="T40">
        <f>COUNT(T2:T38)</f>
        <v>31</v>
      </c>
      <c r="U40">
        <f>COUNT(U2:U38)</f>
        <v>31</v>
      </c>
      <c r="W40">
        <f>Q40</f>
        <v>31</v>
      </c>
    </row>
    <row r="41" spans="1:23" x14ac:dyDescent="0.25">
      <c r="D41" s="3" t="s">
        <v>86</v>
      </c>
      <c r="E41">
        <f>100*(E39/E40)</f>
        <v>94.285714285714278</v>
      </c>
      <c r="F41">
        <f t="shared" ref="F41:I41" si="13">100*(F39/F40)</f>
        <v>57.142857142857139</v>
      </c>
      <c r="G41">
        <f t="shared" si="13"/>
        <v>2.8571428571428572</v>
      </c>
      <c r="H41">
        <f t="shared" si="13"/>
        <v>37.142857142857146</v>
      </c>
      <c r="I41">
        <f t="shared" si="13"/>
        <v>2.8571428571428572</v>
      </c>
      <c r="L41" s="7"/>
      <c r="P41" s="3" t="s">
        <v>86</v>
      </c>
      <c r="Q41">
        <f>100*(Q39/Q40)</f>
        <v>96.774193548387103</v>
      </c>
      <c r="R41">
        <f t="shared" ref="R41:U41" si="14">100*(R39/R40)</f>
        <v>58.064516129032263</v>
      </c>
      <c r="S41">
        <f t="shared" si="14"/>
        <v>3.225806451612903</v>
      </c>
      <c r="T41">
        <f t="shared" si="14"/>
        <v>38.70967741935484</v>
      </c>
      <c r="U41">
        <f t="shared" si="14"/>
        <v>0</v>
      </c>
      <c r="W41">
        <f>100*(W39/W40)</f>
        <v>12.903225806451612</v>
      </c>
    </row>
    <row r="42" spans="1:23" x14ac:dyDescent="0.25">
      <c r="F42" s="3" t="s">
        <v>87</v>
      </c>
      <c r="G42" s="3" t="s">
        <v>88</v>
      </c>
      <c r="H42" s="3" t="s">
        <v>89</v>
      </c>
      <c r="I42" s="3" t="s">
        <v>90</v>
      </c>
      <c r="L42" s="7"/>
      <c r="R42" s="3" t="s">
        <v>87</v>
      </c>
      <c r="S42" s="3" t="s">
        <v>88</v>
      </c>
      <c r="T42" s="3" t="s">
        <v>89</v>
      </c>
      <c r="U42" s="3" t="s">
        <v>90</v>
      </c>
    </row>
    <row r="43" spans="1:23" ht="15.75" thickBot="1" x14ac:dyDescent="0.3">
      <c r="F43">
        <f>F39</f>
        <v>20</v>
      </c>
      <c r="G43">
        <f t="shared" ref="G43:H43" si="15">G39</f>
        <v>1</v>
      </c>
      <c r="H43">
        <f t="shared" si="15"/>
        <v>13</v>
      </c>
      <c r="I43">
        <f>I39</f>
        <v>1</v>
      </c>
      <c r="L43" s="7"/>
      <c r="R43">
        <f>R39</f>
        <v>18</v>
      </c>
      <c r="S43">
        <f t="shared" ref="S43:T43" si="16">S39</f>
        <v>1</v>
      </c>
      <c r="T43">
        <f t="shared" si="16"/>
        <v>12</v>
      </c>
      <c r="U43">
        <f>U39</f>
        <v>0</v>
      </c>
    </row>
    <row r="44" spans="1:23" ht="15.75" thickTop="1" x14ac:dyDescent="0.25">
      <c r="D44" s="4" t="s">
        <v>91</v>
      </c>
      <c r="E44" s="5">
        <f>E39/E40</f>
        <v>0.94285714285714284</v>
      </c>
      <c r="L44" s="7"/>
      <c r="P44" s="4" t="s">
        <v>91</v>
      </c>
      <c r="Q44" s="5">
        <f>Q39/Q40</f>
        <v>0.967741935483871</v>
      </c>
    </row>
    <row r="45" spans="1:23" x14ac:dyDescent="0.25">
      <c r="D45" s="6" t="s">
        <v>92</v>
      </c>
      <c r="E45" s="7"/>
      <c r="L45" s="7"/>
      <c r="P45" s="6" t="s">
        <v>92</v>
      </c>
      <c r="Q45" s="7"/>
    </row>
    <row r="46" spans="1:23" x14ac:dyDescent="0.25">
      <c r="D46" s="6" t="s">
        <v>93</v>
      </c>
      <c r="E46" s="7">
        <f>F43/(F43+G43)</f>
        <v>0.95238095238095233</v>
      </c>
      <c r="L46" s="7"/>
      <c r="P46" s="6" t="s">
        <v>93</v>
      </c>
      <c r="Q46" s="7">
        <f>R43/(R43+S43)</f>
        <v>0.94736842105263153</v>
      </c>
    </row>
    <row r="47" spans="1:23" x14ac:dyDescent="0.25">
      <c r="D47" s="6" t="s">
        <v>94</v>
      </c>
      <c r="E47" s="7">
        <f>F43/(F43+I43)</f>
        <v>0.95238095238095233</v>
      </c>
      <c r="L47" s="7"/>
      <c r="P47" s="6" t="s">
        <v>94</v>
      </c>
      <c r="Q47" s="7">
        <f>R43/(R43+U43)</f>
        <v>1</v>
      </c>
    </row>
    <row r="48" spans="1:23" x14ac:dyDescent="0.25">
      <c r="D48" s="6" t="s">
        <v>95</v>
      </c>
      <c r="E48" s="7"/>
      <c r="L48" s="7"/>
      <c r="P48" s="6" t="s">
        <v>95</v>
      </c>
      <c r="Q48" s="7"/>
    </row>
    <row r="49" spans="4:17" x14ac:dyDescent="0.25">
      <c r="D49" s="6" t="s">
        <v>93</v>
      </c>
      <c r="E49" s="7">
        <f>H43/(H43+I43)</f>
        <v>0.9285714285714286</v>
      </c>
      <c r="L49" s="7"/>
      <c r="P49" s="6" t="s">
        <v>93</v>
      </c>
      <c r="Q49" s="7">
        <f>T43/(T43+U43)</f>
        <v>1</v>
      </c>
    </row>
    <row r="50" spans="4:17" ht="15.75" thickBot="1" x14ac:dyDescent="0.3">
      <c r="D50" s="8" t="s">
        <v>94</v>
      </c>
      <c r="E50" s="9">
        <f>H43/(H43+G43)</f>
        <v>0.9285714285714286</v>
      </c>
      <c r="L50" s="7"/>
      <c r="P50" s="8" t="s">
        <v>94</v>
      </c>
      <c r="Q50" s="9">
        <f>T43/(T43+S43)</f>
        <v>0.92307692307692313</v>
      </c>
    </row>
    <row r="51" spans="4:17" ht="15.75" thickTop="1" x14ac:dyDescent="0.25">
      <c r="L51" s="7"/>
    </row>
    <row r="52" spans="4:17" x14ac:dyDescent="0.25">
      <c r="L52" s="7"/>
    </row>
    <row r="53" spans="4:17" x14ac:dyDescent="0.25">
      <c r="L53" s="7"/>
    </row>
    <row r="54" spans="4:17" x14ac:dyDescent="0.25">
      <c r="L54" s="7"/>
    </row>
    <row r="55" spans="4:17" x14ac:dyDescent="0.25">
      <c r="L55" s="7"/>
    </row>
    <row r="56" spans="4:17" x14ac:dyDescent="0.25">
      <c r="L56" s="7"/>
    </row>
    <row r="57" spans="4:17" x14ac:dyDescent="0.25">
      <c r="L57" s="7"/>
    </row>
    <row r="58" spans="4:17" x14ac:dyDescent="0.25">
      <c r="L58" s="7"/>
    </row>
    <row r="59" spans="4:17" x14ac:dyDescent="0.25">
      <c r="L59" s="7"/>
    </row>
    <row r="60" spans="4:17" x14ac:dyDescent="0.25">
      <c r="L6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selection activeCell="F52" sqref="F52"/>
    </sheetView>
  </sheetViews>
  <sheetFormatPr defaultRowHeight="15" x14ac:dyDescent="0.25"/>
  <sheetData>
    <row r="1" spans="1:7" x14ac:dyDescent="0.25">
      <c r="A1" s="1" t="s">
        <v>75</v>
      </c>
      <c r="B1" t="s">
        <v>77</v>
      </c>
      <c r="C1" t="s">
        <v>76</v>
      </c>
      <c r="E1" s="1" t="s">
        <v>75</v>
      </c>
      <c r="F1" t="s">
        <v>77</v>
      </c>
      <c r="G1" t="s">
        <v>76</v>
      </c>
    </row>
    <row r="2" spans="1:7" x14ac:dyDescent="0.25">
      <c r="A2" s="1" t="s">
        <v>0</v>
      </c>
      <c r="B2">
        <v>3.4640900000000002E-2</v>
      </c>
      <c r="C2">
        <v>0</v>
      </c>
      <c r="E2" s="1" t="s">
        <v>2</v>
      </c>
      <c r="F2">
        <v>0.76868599999999998</v>
      </c>
      <c r="G2">
        <v>1</v>
      </c>
    </row>
    <row r="3" spans="1:7" x14ac:dyDescent="0.25">
      <c r="A3" s="1" t="s">
        <v>1</v>
      </c>
      <c r="B3">
        <v>0.53822499999999995</v>
      </c>
      <c r="C3">
        <v>0</v>
      </c>
      <c r="E3" s="1" t="s">
        <v>6</v>
      </c>
      <c r="F3">
        <v>0.92177799999999999</v>
      </c>
      <c r="G3">
        <v>1</v>
      </c>
    </row>
    <row r="4" spans="1:7" x14ac:dyDescent="0.25">
      <c r="A4" s="1" t="s">
        <v>3</v>
      </c>
      <c r="B4">
        <v>-9.2628500000000003E-2</v>
      </c>
      <c r="C4">
        <v>0</v>
      </c>
      <c r="E4" s="1" t="s">
        <v>10</v>
      </c>
      <c r="F4">
        <v>0.39825500000000003</v>
      </c>
      <c r="G4">
        <v>1</v>
      </c>
    </row>
    <row r="5" spans="1:7" x14ac:dyDescent="0.25">
      <c r="A5" s="1" t="s">
        <v>4</v>
      </c>
      <c r="B5">
        <v>0.143316</v>
      </c>
      <c r="C5">
        <v>0</v>
      </c>
      <c r="E5" s="1" t="s">
        <v>12</v>
      </c>
      <c r="F5">
        <v>1.1298600000000001</v>
      </c>
      <c r="G5">
        <v>1</v>
      </c>
    </row>
    <row r="6" spans="1:7" x14ac:dyDescent="0.25">
      <c r="A6" s="1" t="s">
        <v>5</v>
      </c>
      <c r="B6">
        <v>9.6609700000000007E-2</v>
      </c>
      <c r="C6">
        <v>0</v>
      </c>
      <c r="E6" s="1" t="s">
        <v>14</v>
      </c>
      <c r="F6">
        <v>0.86828099999999997</v>
      </c>
      <c r="G6">
        <v>1</v>
      </c>
    </row>
    <row r="7" spans="1:7" x14ac:dyDescent="0.25">
      <c r="A7" s="1" t="s">
        <v>7</v>
      </c>
      <c r="B7">
        <v>0.244425</v>
      </c>
      <c r="C7">
        <v>0</v>
      </c>
      <c r="E7" s="1" t="s">
        <v>15</v>
      </c>
      <c r="F7">
        <v>0.85725300000000004</v>
      </c>
      <c r="G7">
        <v>1</v>
      </c>
    </row>
    <row r="8" spans="1:7" x14ac:dyDescent="0.25">
      <c r="A8" s="1" t="s">
        <v>8</v>
      </c>
      <c r="B8">
        <v>0.46803</v>
      </c>
      <c r="C8">
        <v>0</v>
      </c>
      <c r="E8" s="1" t="s">
        <v>16</v>
      </c>
      <c r="F8">
        <v>0.70678300000000005</v>
      </c>
      <c r="G8">
        <v>1</v>
      </c>
    </row>
    <row r="9" spans="1:7" x14ac:dyDescent="0.25">
      <c r="A9" s="1" t="s">
        <v>9</v>
      </c>
      <c r="B9">
        <v>0.50412199999999996</v>
      </c>
      <c r="C9">
        <v>0</v>
      </c>
      <c r="E9" s="1" t="s">
        <v>18</v>
      </c>
      <c r="F9">
        <v>0.72461799999999998</v>
      </c>
      <c r="G9">
        <v>1</v>
      </c>
    </row>
    <row r="10" spans="1:7" x14ac:dyDescent="0.25">
      <c r="A10" s="1" t="s">
        <v>11</v>
      </c>
      <c r="B10">
        <v>0.38196799999999997</v>
      </c>
      <c r="C10">
        <v>0</v>
      </c>
      <c r="E10" s="1" t="s">
        <v>20</v>
      </c>
      <c r="F10">
        <v>0.74695</v>
      </c>
      <c r="G10">
        <v>1</v>
      </c>
    </row>
    <row r="11" spans="1:7" x14ac:dyDescent="0.25">
      <c r="A11" s="1" t="s">
        <v>13</v>
      </c>
      <c r="B11">
        <v>-0.135185</v>
      </c>
      <c r="C11">
        <v>0</v>
      </c>
      <c r="E11" s="1" t="s">
        <v>21</v>
      </c>
      <c r="F11">
        <v>1.05339</v>
      </c>
      <c r="G11">
        <v>1</v>
      </c>
    </row>
    <row r="12" spans="1:7" x14ac:dyDescent="0.25">
      <c r="A12" s="1" t="s">
        <v>17</v>
      </c>
      <c r="B12">
        <v>0.52739899999999995</v>
      </c>
      <c r="C12">
        <v>0</v>
      </c>
      <c r="E12" s="1" t="s">
        <v>22</v>
      </c>
      <c r="F12">
        <v>1.33327</v>
      </c>
      <c r="G12">
        <v>1</v>
      </c>
    </row>
    <row r="13" spans="1:7" x14ac:dyDescent="0.25">
      <c r="A13" s="1" t="s">
        <v>19</v>
      </c>
      <c r="B13">
        <v>0.23110900000000001</v>
      </c>
      <c r="C13">
        <v>0</v>
      </c>
      <c r="E13" s="1" t="s">
        <v>23</v>
      </c>
      <c r="F13">
        <v>0.675848</v>
      </c>
      <c r="G13">
        <v>1</v>
      </c>
    </row>
    <row r="14" spans="1:7" x14ac:dyDescent="0.25">
      <c r="A14" s="1" t="s">
        <v>24</v>
      </c>
      <c r="B14">
        <v>0.75719999999999998</v>
      </c>
      <c r="C14">
        <v>0</v>
      </c>
      <c r="E14" s="1" t="s">
        <v>25</v>
      </c>
      <c r="F14">
        <v>1.07216</v>
      </c>
      <c r="G14">
        <v>1</v>
      </c>
    </row>
    <row r="15" spans="1:7" x14ac:dyDescent="0.25">
      <c r="A15" s="1" t="s">
        <v>29</v>
      </c>
      <c r="B15">
        <v>0.37734299999999998</v>
      </c>
      <c r="C15">
        <v>0</v>
      </c>
      <c r="E15" s="1" t="s">
        <v>26</v>
      </c>
      <c r="F15">
        <v>0.32311499999999999</v>
      </c>
      <c r="G15">
        <v>1</v>
      </c>
    </row>
    <row r="16" spans="1:7" x14ac:dyDescent="0.25">
      <c r="A16" s="1" t="s">
        <v>31</v>
      </c>
      <c r="B16">
        <v>0.14135</v>
      </c>
      <c r="C16">
        <v>0</v>
      </c>
      <c r="E16" s="1" t="s">
        <v>27</v>
      </c>
      <c r="F16">
        <v>0.82041500000000001</v>
      </c>
      <c r="G16">
        <v>1</v>
      </c>
    </row>
    <row r="17" spans="1:7" x14ac:dyDescent="0.25">
      <c r="A17" s="1" t="s">
        <v>32</v>
      </c>
      <c r="B17">
        <v>-5.1679799999999998E-2</v>
      </c>
      <c r="C17">
        <v>0</v>
      </c>
      <c r="E17" s="1" t="s">
        <v>28</v>
      </c>
      <c r="F17">
        <v>0.89213200000000004</v>
      </c>
      <c r="G17">
        <v>1</v>
      </c>
    </row>
    <row r="18" spans="1:7" x14ac:dyDescent="0.25">
      <c r="A18" s="1" t="s">
        <v>34</v>
      </c>
      <c r="B18">
        <v>0.12967100000000001</v>
      </c>
      <c r="C18">
        <v>0</v>
      </c>
      <c r="E18" s="1" t="s">
        <v>30</v>
      </c>
      <c r="F18">
        <v>0.59763200000000005</v>
      </c>
      <c r="G18">
        <v>1</v>
      </c>
    </row>
    <row r="19" spans="1:7" x14ac:dyDescent="0.25">
      <c r="A19" s="1" t="s">
        <v>35</v>
      </c>
      <c r="B19">
        <v>0.25761200000000001</v>
      </c>
      <c r="C19">
        <v>0</v>
      </c>
      <c r="E19" s="1" t="s">
        <v>33</v>
      </c>
      <c r="F19">
        <v>0.85585900000000004</v>
      </c>
      <c r="G19">
        <v>1</v>
      </c>
    </row>
    <row r="20" spans="1:7" x14ac:dyDescent="0.25">
      <c r="A20" s="1" t="s">
        <v>37</v>
      </c>
      <c r="B20">
        <v>0.57296199999999997</v>
      </c>
      <c r="C20">
        <v>0</v>
      </c>
      <c r="E20" s="1" t="s">
        <v>36</v>
      </c>
      <c r="F20">
        <v>0.55671400000000004</v>
      </c>
      <c r="G20">
        <v>1</v>
      </c>
    </row>
    <row r="21" spans="1:7" x14ac:dyDescent="0.25">
      <c r="A21" s="1" t="s">
        <v>39</v>
      </c>
      <c r="B21">
        <v>-0.23365900000000001</v>
      </c>
      <c r="C21">
        <v>0</v>
      </c>
      <c r="E21" s="1" t="s">
        <v>38</v>
      </c>
      <c r="F21">
        <v>0.78147299999999997</v>
      </c>
      <c r="G21">
        <v>1</v>
      </c>
    </row>
    <row r="22" spans="1:7" x14ac:dyDescent="0.25">
      <c r="A22" s="1" t="s">
        <v>40</v>
      </c>
      <c r="B22">
        <v>0.48275200000000001</v>
      </c>
      <c r="C22">
        <v>0</v>
      </c>
      <c r="E22" s="1" t="s">
        <v>41</v>
      </c>
      <c r="F22">
        <v>0.66419300000000003</v>
      </c>
      <c r="G22">
        <v>1</v>
      </c>
    </row>
    <row r="23" spans="1:7" x14ac:dyDescent="0.25">
      <c r="A23" s="1" t="s">
        <v>43</v>
      </c>
      <c r="B23">
        <v>-0.13321</v>
      </c>
      <c r="C23">
        <v>0</v>
      </c>
      <c r="E23" s="1" t="s">
        <v>42</v>
      </c>
      <c r="F23">
        <v>1.2352300000000001</v>
      </c>
      <c r="G23">
        <v>1</v>
      </c>
    </row>
    <row r="24" spans="1:7" x14ac:dyDescent="0.25">
      <c r="A24" s="1" t="s">
        <v>47</v>
      </c>
      <c r="B24">
        <v>0.401972</v>
      </c>
      <c r="C24">
        <v>0</v>
      </c>
      <c r="E24" s="1" t="s">
        <v>44</v>
      </c>
      <c r="F24">
        <v>0.81867100000000004</v>
      </c>
      <c r="G24">
        <v>1</v>
      </c>
    </row>
    <row r="25" spans="1:7" x14ac:dyDescent="0.25">
      <c r="A25" s="1" t="s">
        <v>50</v>
      </c>
      <c r="B25">
        <v>0.43106699999999998</v>
      </c>
      <c r="C25">
        <v>0</v>
      </c>
      <c r="E25" s="1" t="s">
        <v>45</v>
      </c>
      <c r="F25">
        <v>1.3607199999999999</v>
      </c>
      <c r="G25">
        <v>1</v>
      </c>
    </row>
    <row r="26" spans="1:7" x14ac:dyDescent="0.25">
      <c r="A26" s="1" t="s">
        <v>55</v>
      </c>
      <c r="B26">
        <v>0.122152</v>
      </c>
      <c r="C26">
        <v>0</v>
      </c>
      <c r="E26" s="1" t="s">
        <v>46</v>
      </c>
      <c r="F26">
        <v>1.0149699999999999</v>
      </c>
      <c r="G26">
        <v>1</v>
      </c>
    </row>
    <row r="27" spans="1:7" x14ac:dyDescent="0.25">
      <c r="A27" s="1" t="s">
        <v>67</v>
      </c>
      <c r="B27">
        <v>0.55582200000000004</v>
      </c>
      <c r="C27">
        <v>0</v>
      </c>
      <c r="E27" s="1" t="s">
        <v>48</v>
      </c>
      <c r="F27">
        <v>0.54586699999999999</v>
      </c>
      <c r="G27">
        <v>1</v>
      </c>
    </row>
    <row r="28" spans="1:7" x14ac:dyDescent="0.25">
      <c r="A28" s="1" t="s">
        <v>68</v>
      </c>
      <c r="B28">
        <v>0.107526</v>
      </c>
      <c r="C28">
        <v>0</v>
      </c>
      <c r="E28" s="1" t="s">
        <v>49</v>
      </c>
      <c r="F28">
        <v>0.70829699999999995</v>
      </c>
      <c r="G28">
        <v>1</v>
      </c>
    </row>
    <row r="29" spans="1:7" x14ac:dyDescent="0.25">
      <c r="A29" s="1" t="s">
        <v>73</v>
      </c>
      <c r="B29">
        <v>0.48754599999999998</v>
      </c>
      <c r="C29">
        <v>0</v>
      </c>
      <c r="E29" s="1" t="s">
        <v>51</v>
      </c>
      <c r="F29">
        <v>1.1064099999999999</v>
      </c>
      <c r="G29">
        <v>1</v>
      </c>
    </row>
    <row r="30" spans="1:7" x14ac:dyDescent="0.25">
      <c r="A30" s="1" t="s">
        <v>96</v>
      </c>
      <c r="B30">
        <f>AVERAGE(B2:B29)</f>
        <v>0.26244490357142858</v>
      </c>
      <c r="E30" s="1" t="s">
        <v>52</v>
      </c>
      <c r="F30">
        <v>0.77630900000000003</v>
      </c>
      <c r="G30">
        <v>1</v>
      </c>
    </row>
    <row r="31" spans="1:7" x14ac:dyDescent="0.25">
      <c r="A31" s="1" t="s">
        <v>97</v>
      </c>
      <c r="B31">
        <f>STDEV(B2:B29)</f>
        <v>0.25857241121108787</v>
      </c>
      <c r="E31" s="1" t="s">
        <v>53</v>
      </c>
      <c r="F31">
        <v>0.74722200000000005</v>
      </c>
      <c r="G31">
        <v>1</v>
      </c>
    </row>
    <row r="32" spans="1:7" x14ac:dyDescent="0.25">
      <c r="A32" s="1" t="s">
        <v>98</v>
      </c>
      <c r="B32">
        <f>B30+(1.28*B31)</f>
        <v>0.59341758992162108</v>
      </c>
      <c r="E32" s="1" t="s">
        <v>54</v>
      </c>
      <c r="F32">
        <v>0.60431599999999996</v>
      </c>
      <c r="G32">
        <v>1</v>
      </c>
    </row>
    <row r="33" spans="5:7" x14ac:dyDescent="0.25">
      <c r="E33" s="1" t="s">
        <v>56</v>
      </c>
      <c r="F33">
        <v>0.71534799999999998</v>
      </c>
      <c r="G33">
        <v>1</v>
      </c>
    </row>
    <row r="34" spans="5:7" x14ac:dyDescent="0.25">
      <c r="E34" s="1" t="s">
        <v>57</v>
      </c>
      <c r="F34">
        <v>0.73048000000000002</v>
      </c>
      <c r="G34">
        <v>1</v>
      </c>
    </row>
    <row r="35" spans="5:7" x14ac:dyDescent="0.25">
      <c r="E35" s="1" t="s">
        <v>58</v>
      </c>
      <c r="F35">
        <v>0.82306100000000004</v>
      </c>
      <c r="G35">
        <v>1</v>
      </c>
    </row>
    <row r="36" spans="5:7" x14ac:dyDescent="0.25">
      <c r="E36" s="1" t="s">
        <v>59</v>
      </c>
      <c r="F36">
        <v>1.1779999999999999</v>
      </c>
      <c r="G36">
        <v>1</v>
      </c>
    </row>
    <row r="37" spans="5:7" x14ac:dyDescent="0.25">
      <c r="E37" s="1" t="s">
        <v>60</v>
      </c>
      <c r="F37">
        <v>0.92423100000000002</v>
      </c>
      <c r="G37">
        <v>1</v>
      </c>
    </row>
    <row r="38" spans="5:7" x14ac:dyDescent="0.25">
      <c r="E38" s="1" t="s">
        <v>61</v>
      </c>
      <c r="F38">
        <v>0.60192100000000004</v>
      </c>
      <c r="G38">
        <v>1</v>
      </c>
    </row>
    <row r="39" spans="5:7" x14ac:dyDescent="0.25">
      <c r="E39" s="1" t="s">
        <v>62</v>
      </c>
      <c r="F39">
        <v>0.87006499999999998</v>
      </c>
      <c r="G39">
        <v>1</v>
      </c>
    </row>
    <row r="40" spans="5:7" x14ac:dyDescent="0.25">
      <c r="E40" s="1" t="s">
        <v>63</v>
      </c>
      <c r="F40">
        <v>0.87946899999999995</v>
      </c>
      <c r="G40">
        <v>1</v>
      </c>
    </row>
    <row r="41" spans="5:7" x14ac:dyDescent="0.25">
      <c r="E41" s="1" t="s">
        <v>64</v>
      </c>
      <c r="F41">
        <v>0.90136899999999998</v>
      </c>
      <c r="G41">
        <v>1</v>
      </c>
    </row>
    <row r="42" spans="5:7" x14ac:dyDescent="0.25">
      <c r="E42" s="1" t="s">
        <v>65</v>
      </c>
      <c r="F42">
        <v>1.04541</v>
      </c>
      <c r="G42">
        <v>1</v>
      </c>
    </row>
    <row r="43" spans="5:7" x14ac:dyDescent="0.25">
      <c r="E43" s="1" t="s">
        <v>66</v>
      </c>
      <c r="F43">
        <v>0.56509799999999999</v>
      </c>
      <c r="G43">
        <v>1</v>
      </c>
    </row>
    <row r="44" spans="5:7" x14ac:dyDescent="0.25">
      <c r="E44" s="1" t="s">
        <v>69</v>
      </c>
      <c r="F44">
        <v>1.21668</v>
      </c>
      <c r="G44">
        <v>1</v>
      </c>
    </row>
    <row r="45" spans="5:7" x14ac:dyDescent="0.25">
      <c r="E45" s="1" t="s">
        <v>70</v>
      </c>
      <c r="F45">
        <v>0.62582400000000005</v>
      </c>
      <c r="G45">
        <v>1</v>
      </c>
    </row>
    <row r="46" spans="5:7" x14ac:dyDescent="0.25">
      <c r="E46" s="1" t="s">
        <v>71</v>
      </c>
      <c r="F46">
        <v>0.85966100000000001</v>
      </c>
      <c r="G46">
        <v>1</v>
      </c>
    </row>
    <row r="47" spans="5:7" x14ac:dyDescent="0.25">
      <c r="E47" s="1" t="s">
        <v>72</v>
      </c>
      <c r="F47">
        <v>0.89406200000000002</v>
      </c>
      <c r="G47">
        <v>1</v>
      </c>
    </row>
    <row r="48" spans="5:7" x14ac:dyDescent="0.25">
      <c r="E48" s="1" t="s">
        <v>74</v>
      </c>
      <c r="F48">
        <v>1.15418</v>
      </c>
      <c r="G48">
        <v>1</v>
      </c>
    </row>
    <row r="49" spans="5:6" x14ac:dyDescent="0.25">
      <c r="E49" s="1" t="s">
        <v>96</v>
      </c>
      <c r="F49">
        <f>AVERAGE(F2:F48)</f>
        <v>0.84364970212765955</v>
      </c>
    </row>
    <row r="50" spans="5:6" x14ac:dyDescent="0.25">
      <c r="E50" s="1" t="s">
        <v>97</v>
      </c>
      <c r="F50">
        <f>STDEV(F2:F48)</f>
        <v>0.23152356940867869</v>
      </c>
    </row>
    <row r="51" spans="5:6" x14ac:dyDescent="0.25">
      <c r="E51" s="1" t="s">
        <v>98</v>
      </c>
      <c r="F51">
        <f>F49-(1.28*F50)</f>
        <v>0.54729953328455083</v>
      </c>
    </row>
  </sheetData>
  <sortState ref="A2:C76">
    <sortCondition ref="C2:C76"/>
    <sortCondition ref="A2:A7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TRAININGSET3</vt:lpstr>
      <vt:lpstr>TESTSET3</vt:lpstr>
      <vt:lpstr>AMBIGUOUSZONEDETERMINATION</vt:lpstr>
    </vt:vector>
  </TitlesOfParts>
  <Company>University of Dundee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Aurijit Sarkar</dc:creator>
  <cp:lastModifiedBy>Aurijit Sarkar</cp:lastModifiedBy>
  <dcterms:created xsi:type="dcterms:W3CDTF">2011-12-12T15:01:22Z</dcterms:created>
  <dcterms:modified xsi:type="dcterms:W3CDTF">2012-08-09T19:47:22Z</dcterms:modified>
</cp:coreProperties>
</file>