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B33" i="3"/>
  <c r="F51"/>
  <c r="E3" i="2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2"/>
  <c r="F49" i="3"/>
  <c r="F48"/>
  <c r="B31"/>
  <c r="B30"/>
  <c r="I2" i="2" l="1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2"/>
  <c r="H2" s="1"/>
  <c r="E2" i="2" l="1"/>
  <c r="I33" i="1"/>
  <c r="I29"/>
  <c r="I25"/>
  <c r="I21"/>
  <c r="I17"/>
  <c r="I13"/>
  <c r="I9"/>
  <c r="I5"/>
  <c r="I35"/>
  <c r="I31"/>
  <c r="I27"/>
  <c r="I23"/>
  <c r="I19"/>
  <c r="I15"/>
  <c r="I11"/>
  <c r="I7"/>
  <c r="I3"/>
  <c r="E38" i="2"/>
  <c r="G35" i="1"/>
  <c r="G33"/>
  <c r="G31"/>
  <c r="G29"/>
  <c r="G27"/>
  <c r="G25"/>
  <c r="G23"/>
  <c r="G21"/>
  <c r="G19"/>
  <c r="G17"/>
  <c r="G15"/>
  <c r="G13"/>
  <c r="G11"/>
  <c r="G9"/>
  <c r="G7"/>
  <c r="G5"/>
  <c r="G3"/>
  <c r="F2" i="2"/>
  <c r="H2"/>
  <c r="G2"/>
  <c r="I2" i="1"/>
  <c r="G2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34"/>
  <c r="E30"/>
  <c r="E26"/>
  <c r="E22"/>
  <c r="E18"/>
  <c r="E14"/>
  <c r="E10"/>
  <c r="E6"/>
  <c r="F2"/>
  <c r="E35"/>
  <c r="E33"/>
  <c r="E31"/>
  <c r="E29"/>
  <c r="E27"/>
  <c r="E25"/>
  <c r="E23"/>
  <c r="E21"/>
  <c r="E19"/>
  <c r="E17"/>
  <c r="E15"/>
  <c r="E13"/>
  <c r="E11"/>
  <c r="E9"/>
  <c r="E7"/>
  <c r="E5"/>
  <c r="E3"/>
  <c r="H35"/>
  <c r="H33"/>
  <c r="H31"/>
  <c r="H29"/>
  <c r="H27"/>
  <c r="H25"/>
  <c r="H23"/>
  <c r="H21"/>
  <c r="H19"/>
  <c r="H17"/>
  <c r="H15"/>
  <c r="H13"/>
  <c r="H11"/>
  <c r="H9"/>
  <c r="H7"/>
  <c r="H5"/>
  <c r="H3"/>
  <c r="E37" i="2" l="1"/>
  <c r="E39" s="1"/>
  <c r="H37" i="1"/>
  <c r="H41" s="1"/>
  <c r="I38" i="2"/>
  <c r="I37"/>
  <c r="I41" s="1"/>
  <c r="F37"/>
  <c r="F38"/>
  <c r="G38"/>
  <c r="G37"/>
  <c r="H37"/>
  <c r="H38"/>
  <c r="E38" i="1"/>
  <c r="E37"/>
  <c r="I38"/>
  <c r="I37"/>
  <c r="F38"/>
  <c r="F37"/>
  <c r="G38"/>
  <c r="G37"/>
  <c r="H38"/>
  <c r="E42" i="2" l="1"/>
  <c r="H39" i="1"/>
  <c r="I39" i="2"/>
  <c r="H41"/>
  <c r="H39"/>
  <c r="F41"/>
  <c r="F39"/>
  <c r="G41"/>
  <c r="G39"/>
  <c r="G41" i="1"/>
  <c r="E48" s="1"/>
  <c r="G39"/>
  <c r="F41"/>
  <c r="F39"/>
  <c r="I39"/>
  <c r="I41"/>
  <c r="E47" s="1"/>
  <c r="E42"/>
  <c r="E39"/>
  <c r="E45" i="2" l="1"/>
  <c r="E44"/>
  <c r="E48"/>
  <c r="E47"/>
  <c r="E45" i="1"/>
  <c r="E44"/>
</calcChain>
</file>

<file path=xl/sharedStrings.xml><?xml version="1.0" encoding="utf-8"?>
<sst xmlns="http://schemas.openxmlformats.org/spreadsheetml/2006/main" count="204" uniqueCount="136">
  <si>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</si>
  <si>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</si>
  <si>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</si>
  <si>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</si>
  <si>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</si>
  <si>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</si>
  <si>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</si>
  <si>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</si>
  <si>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</si>
  <si>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</si>
  <si>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</si>
  <si>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</si>
  <si>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</si>
  <si>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</si>
  <si>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</si>
  <si>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</si>
  <si>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</si>
  <si>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</si>
  <si>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</si>
  <si>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</si>
  <si>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</si>
  <si>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</si>
  <si>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</si>
  <si>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</si>
  <si>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</si>
  <si>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</si>
  <si>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</si>
  <si>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</si>
  <si>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</si>
  <si>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</si>
  <si>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</si>
  <si>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</si>
  <si>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</si>
  <si>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</si>
  <si>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</si>
  <si>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</si>
  <si>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</si>
  <si>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</si>
  <si>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</si>
  <si>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</si>
  <si>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</si>
  <si>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</si>
  <si>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</si>
  <si>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</si>
  <si>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</si>
  <si>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</si>
  <si>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</si>
  <si>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</si>
  <si>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</si>
  <si>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</si>
  <si>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</si>
  <si>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</si>
  <si>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</si>
  <si>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</si>
  <si>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</si>
  <si>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</si>
  <si>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</si>
  <si>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</si>
  <si>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</si>
  <si>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</si>
  <si>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</si>
  <si>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</si>
  <si>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</si>
  <si>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</si>
  <si>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</si>
  <si>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</si>
  <si>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</si>
  <si>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</si>
  <si>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</si>
  <si>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</si>
  <si>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</si>
  <si>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</si>
  <si>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</si>
  <si>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</si>
  <si>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</si>
  <si>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</si>
  <si>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</si>
  <si>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</si>
  <si>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</si>
  <si>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</si>
  <si>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</si>
  <si>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</si>
  <si>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</si>
  <si>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</si>
  <si>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</si>
  <si>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</si>
  <si>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</si>
  <si>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</si>
  <si>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</si>
  <si>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</si>
  <si>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</si>
  <si>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</si>
  <si>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</si>
  <si>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</si>
  <si>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</si>
  <si>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</si>
  <si>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</si>
  <si>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</si>
  <si>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</si>
  <si>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</si>
  <si>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</si>
  <si>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1ec9</t>
  </si>
  <si>
    <t>1kc7</t>
  </si>
  <si>
    <t>1od8</t>
  </si>
  <si>
    <t>1mai</t>
  </si>
  <si>
    <t>1g98</t>
  </si>
  <si>
    <t>1bls</t>
  </si>
  <si>
    <t>3jdw</t>
  </si>
  <si>
    <t>1bmq</t>
  </si>
  <si>
    <t>1v16</t>
  </si>
  <si>
    <t>1m0n</t>
  </si>
  <si>
    <t>1px4</t>
  </si>
  <si>
    <t>1wvc</t>
  </si>
  <si>
    <t>1unl</t>
  </si>
  <si>
    <t>1ajs</t>
  </si>
  <si>
    <t>1b74</t>
  </si>
  <si>
    <t>2i1m</t>
  </si>
  <si>
    <t>1r55</t>
  </si>
  <si>
    <t>1oq5</t>
  </si>
  <si>
    <t>3etr</t>
  </si>
  <si>
    <t>1kzn</t>
  </si>
  <si>
    <t>1e66</t>
  </si>
  <si>
    <t>3ia4</t>
  </si>
  <si>
    <t>3f0r</t>
  </si>
  <si>
    <t>2cl5</t>
  </si>
  <si>
    <t>1pmn</t>
  </si>
  <si>
    <t>1fk9</t>
  </si>
  <si>
    <t>1pwm</t>
  </si>
  <si>
    <t>3f1q</t>
  </si>
  <si>
    <t>1q41</t>
  </si>
  <si>
    <t>2aa2</t>
  </si>
  <si>
    <t>3b68</t>
  </si>
  <si>
    <t>1sqn</t>
  </si>
  <si>
    <t>1xoz</t>
  </si>
  <si>
    <t>1t46</t>
  </si>
  <si>
    <t>1lox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</si>
</sst>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workbookViewId="0"/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114</v>
      </c>
      <c r="B2">
        <v>0.67487699999999995</v>
      </c>
      <c r="C2">
        <v>0</v>
      </c>
      <c r="D2">
        <f>IF(B2&gt;=0.51,1,0)</f>
        <v>1</v>
      </c>
      <c r="E2">
        <f>IF(D2=C2,1,0)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115</v>
      </c>
      <c r="B3">
        <v>0.26297799999999999</v>
      </c>
      <c r="C3">
        <v>0</v>
      </c>
      <c r="D3">
        <f t="shared" ref="D3:D36" si="0">IF(B3&gt;=0.51,1,0)</f>
        <v>0</v>
      </c>
      <c r="E3">
        <f t="shared" ref="E3:E36" si="1">IF(D3=C3,1,0)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106</v>
      </c>
      <c r="B4">
        <v>8.87159E-2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108</v>
      </c>
      <c r="B5">
        <v>0.165493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121</v>
      </c>
      <c r="B6">
        <v>0.93129700000000004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101</v>
      </c>
      <c r="B7">
        <v>-0.10692699999999999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126</v>
      </c>
      <c r="B8">
        <v>0.92513199999999995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105</v>
      </c>
      <c r="B9">
        <v>0.25742900000000002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102</v>
      </c>
      <c r="B10">
        <v>-0.37159500000000001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120</v>
      </c>
      <c r="B11">
        <v>0.64118799999999998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135</v>
      </c>
      <c r="B12">
        <v>1.0729599999999999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110</v>
      </c>
      <c r="B13">
        <v>0.67085899999999998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104</v>
      </c>
      <c r="B14">
        <v>-0.119933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103</v>
      </c>
      <c r="B15">
        <v>-8.0485200000000007E-2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118</v>
      </c>
      <c r="B16">
        <v>0.76451199999999997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125</v>
      </c>
      <c r="B17">
        <v>0.80187399999999998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127</v>
      </c>
      <c r="B18">
        <v>0.59279599999999999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111</v>
      </c>
      <c r="B19">
        <v>0.469497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>
      <c r="A20" s="1" t="s">
        <v>129</v>
      </c>
      <c r="B20">
        <v>0.59237300000000004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117</v>
      </c>
      <c r="B21">
        <v>0.36408800000000002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>
      <c r="A22" s="1" t="s">
        <v>132</v>
      </c>
      <c r="B22">
        <v>0.85438899999999995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134</v>
      </c>
      <c r="B23">
        <v>0.86909700000000001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113</v>
      </c>
      <c r="B24">
        <v>0.401644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>
      <c r="A25" s="1" t="s">
        <v>109</v>
      </c>
      <c r="B25">
        <v>0.348001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>
      <c r="A26" s="1" t="s">
        <v>112</v>
      </c>
      <c r="B26">
        <v>0.400532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>
      <c r="A27" s="1" t="s">
        <v>133</v>
      </c>
      <c r="B27">
        <v>0.56898400000000005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130</v>
      </c>
      <c r="B28">
        <v>1.02681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124</v>
      </c>
      <c r="B29">
        <v>1.0002500000000001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116</v>
      </c>
      <c r="B30">
        <v>1.1462300000000001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131</v>
      </c>
      <c r="B31">
        <v>1.1012299999999999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0.73535399999999995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123</v>
      </c>
      <c r="B33">
        <v>0.78304700000000005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128</v>
      </c>
      <c r="B34">
        <v>1.20661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122</v>
      </c>
      <c r="B35">
        <v>0.516621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107</v>
      </c>
      <c r="B36">
        <v>0.42747499999999999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82</v>
      </c>
      <c r="E37">
        <f>SUM(E2:E36)</f>
        <v>31</v>
      </c>
      <c r="F37">
        <f>SUM(F2:F36)</f>
        <v>19</v>
      </c>
      <c r="G37">
        <f>SUM(G2:G36)</f>
        <v>2</v>
      </c>
      <c r="H37">
        <f>SUM(H2:H36)</f>
        <v>12</v>
      </c>
      <c r="I37">
        <f>SUM(I2:I36)</f>
        <v>2</v>
      </c>
    </row>
    <row r="38" spans="1:9">
      <c r="D38" s="2" t="s">
        <v>84</v>
      </c>
      <c r="E38">
        <f>COUNT(E2:E36)</f>
        <v>35</v>
      </c>
      <c r="F38">
        <f>COUNT(F2:F36)</f>
        <v>35</v>
      </c>
      <c r="G38">
        <f>COUNT(G2:G36)</f>
        <v>35</v>
      </c>
      <c r="H38">
        <f>COUNT(H2:H36)</f>
        <v>35</v>
      </c>
      <c r="I38">
        <f>COUNT(I2:I36)</f>
        <v>35</v>
      </c>
    </row>
    <row r="39" spans="1:9">
      <c r="D39" s="2" t="s">
        <v>83</v>
      </c>
      <c r="E39">
        <f>100*(E37/E38)</f>
        <v>88.571428571428569</v>
      </c>
      <c r="F39">
        <f t="shared" ref="F39:I39" si="6">100*(F37/F38)</f>
        <v>54.285714285714285</v>
      </c>
      <c r="G39">
        <f t="shared" si="6"/>
        <v>5.7142857142857144</v>
      </c>
      <c r="H39">
        <f t="shared" si="6"/>
        <v>34.285714285714285</v>
      </c>
      <c r="I39">
        <f t="shared" si="6"/>
        <v>5.7142857142857144</v>
      </c>
    </row>
    <row r="40" spans="1:9">
      <c r="F40" s="2" t="s">
        <v>85</v>
      </c>
      <c r="G40" s="2" t="s">
        <v>86</v>
      </c>
      <c r="H40" s="2" t="s">
        <v>87</v>
      </c>
      <c r="I40" s="2" t="s">
        <v>88</v>
      </c>
    </row>
    <row r="41" spans="1:9" ht="15.75" thickBot="1">
      <c r="F41">
        <f>F37</f>
        <v>19</v>
      </c>
      <c r="G41">
        <f t="shared" ref="G41:H41" si="7">G37</f>
        <v>2</v>
      </c>
      <c r="H41">
        <f t="shared" si="7"/>
        <v>12</v>
      </c>
      <c r="I41">
        <f>I37</f>
        <v>2</v>
      </c>
    </row>
    <row r="42" spans="1:9" ht="15.75" thickTop="1">
      <c r="D42" s="3" t="s">
        <v>89</v>
      </c>
      <c r="E42" s="4">
        <f>E37/E38</f>
        <v>0.88571428571428568</v>
      </c>
    </row>
    <row r="43" spans="1:9">
      <c r="D43" s="5" t="s">
        <v>92</v>
      </c>
      <c r="E43" s="6"/>
    </row>
    <row r="44" spans="1:9">
      <c r="D44" s="5" t="s">
        <v>90</v>
      </c>
      <c r="E44" s="6">
        <f>F41/(F41+G41)</f>
        <v>0.90476190476190477</v>
      </c>
    </row>
    <row r="45" spans="1:9">
      <c r="D45" s="5" t="s">
        <v>91</v>
      </c>
      <c r="E45" s="6">
        <f>F41/(F41+I41)</f>
        <v>0.90476190476190477</v>
      </c>
    </row>
    <row r="46" spans="1:9">
      <c r="D46" s="5" t="s">
        <v>93</v>
      </c>
      <c r="E46" s="6"/>
    </row>
    <row r="47" spans="1:9">
      <c r="D47" s="5" t="s">
        <v>90</v>
      </c>
      <c r="E47" s="6">
        <f>H41/(H41+I41)</f>
        <v>0.8571428571428571</v>
      </c>
    </row>
    <row r="48" spans="1:9" ht="15.75" thickBot="1">
      <c r="D48" s="7" t="s">
        <v>91</v>
      </c>
      <c r="E48" s="8">
        <f>H41/(H41+G41)</f>
        <v>0.8571428571428571</v>
      </c>
    </row>
    <row r="49" ht="15.75" thickTop="1"/>
  </sheetData>
  <sortState ref="A2:C51">
    <sortCondition ref="A2:A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/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100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114</v>
      </c>
      <c r="B2">
        <v>0.67487699999999995</v>
      </c>
      <c r="C2">
        <v>0</v>
      </c>
      <c r="D2">
        <f>IF(AND($B2&gt;=0.54,$B2&lt;0.55),"ambiguous",IF($B2&lt;0.54,0,1))</f>
        <v>1</v>
      </c>
      <c r="E2">
        <f>IF(OR(AND($D2=1,$C2=1),AND($D2=0,$C2=0)),1,0)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115</v>
      </c>
      <c r="B3">
        <v>0.26297799999999999</v>
      </c>
      <c r="C3">
        <v>0</v>
      </c>
      <c r="D3">
        <f t="shared" ref="D3:D36" si="0">IF(AND($B3&gt;=0.54,$B3&lt;0.55),"ambiguous",IF($B3&lt;0.54,0,1))</f>
        <v>0</v>
      </c>
      <c r="E3">
        <f t="shared" ref="E3:E36" si="1">IF(OR(AND($D3=1,$C3=1),AND($D3=0,$C3=0)),1,0)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106</v>
      </c>
      <c r="B4">
        <v>8.87159E-2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108</v>
      </c>
      <c r="B5">
        <v>0.165493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121</v>
      </c>
      <c r="B6">
        <v>0.93129700000000004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101</v>
      </c>
      <c r="B7">
        <v>-0.10692699999999999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126</v>
      </c>
      <c r="B8">
        <v>0.92513199999999995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105</v>
      </c>
      <c r="B9">
        <v>0.25742900000000002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102</v>
      </c>
      <c r="B10">
        <v>-0.37159500000000001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120</v>
      </c>
      <c r="B11">
        <v>0.64118799999999998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135</v>
      </c>
      <c r="B12">
        <v>1.0729599999999999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110</v>
      </c>
      <c r="B13">
        <v>0.67085899999999998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104</v>
      </c>
      <c r="B14">
        <v>-0.119933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103</v>
      </c>
      <c r="B15">
        <v>-8.0485200000000007E-2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118</v>
      </c>
      <c r="B16">
        <v>0.76451199999999997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125</v>
      </c>
      <c r="B17">
        <v>0.80187399999999998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127</v>
      </c>
      <c r="B18">
        <v>0.59279599999999999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111</v>
      </c>
      <c r="B19">
        <v>0.469497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>
      <c r="A20" s="1" t="s">
        <v>129</v>
      </c>
      <c r="B20">
        <v>0.59237300000000004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117</v>
      </c>
      <c r="B21">
        <v>0.36408800000000002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>
      <c r="A22" s="1" t="s">
        <v>132</v>
      </c>
      <c r="B22">
        <v>0.85438899999999995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134</v>
      </c>
      <c r="B23">
        <v>0.86909700000000001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113</v>
      </c>
      <c r="B24">
        <v>0.401644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>
      <c r="A25" s="1" t="s">
        <v>109</v>
      </c>
      <c r="B25">
        <v>0.348001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>
      <c r="A26" s="1" t="s">
        <v>112</v>
      </c>
      <c r="B26">
        <v>0.400532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>
      <c r="A27" s="1" t="s">
        <v>133</v>
      </c>
      <c r="B27">
        <v>0.56898400000000005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130</v>
      </c>
      <c r="B28">
        <v>1.02681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124</v>
      </c>
      <c r="B29">
        <v>1.0002500000000001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116</v>
      </c>
      <c r="B30">
        <v>1.1462300000000001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131</v>
      </c>
      <c r="B31">
        <v>1.1012299999999999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0.73535399999999995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123</v>
      </c>
      <c r="B33">
        <v>0.78304700000000005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128</v>
      </c>
      <c r="B34">
        <v>1.20661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122</v>
      </c>
      <c r="B35">
        <v>0.516621</v>
      </c>
      <c r="C35">
        <v>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</row>
    <row r="36" spans="1:9">
      <c r="A36" s="1" t="s">
        <v>107</v>
      </c>
      <c r="B36">
        <v>0.42747499999999999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82</v>
      </c>
      <c r="E37">
        <f>SUM(E2:E36)</f>
        <v>30</v>
      </c>
      <c r="F37">
        <f>SUM(F2:F36)</f>
        <v>18</v>
      </c>
      <c r="G37">
        <f>SUM(G2:G36)</f>
        <v>2</v>
      </c>
      <c r="H37">
        <f>SUM(H2:H36)</f>
        <v>12</v>
      </c>
      <c r="I37">
        <f>SUM(I2:I36)</f>
        <v>3</v>
      </c>
    </row>
    <row r="38" spans="1:9">
      <c r="D38" s="2" t="s">
        <v>84</v>
      </c>
      <c r="E38">
        <f>COUNT(E2:E36)</f>
        <v>35</v>
      </c>
      <c r="F38">
        <f>COUNT(F2:F36)</f>
        <v>35</v>
      </c>
      <c r="G38">
        <f>COUNT(G2:G36)</f>
        <v>35</v>
      </c>
      <c r="H38">
        <f>COUNT(H2:H36)</f>
        <v>35</v>
      </c>
      <c r="I38">
        <f>COUNT(I2:I36)</f>
        <v>35</v>
      </c>
    </row>
    <row r="39" spans="1:9">
      <c r="D39" s="2" t="s">
        <v>83</v>
      </c>
      <c r="E39">
        <f>100*(E37/E38)</f>
        <v>85.714285714285708</v>
      </c>
      <c r="F39">
        <f t="shared" ref="F39:I39" si="6">100*(F37/F38)</f>
        <v>51.428571428571423</v>
      </c>
      <c r="G39">
        <f t="shared" si="6"/>
        <v>5.7142857142857144</v>
      </c>
      <c r="H39">
        <f t="shared" si="6"/>
        <v>34.285714285714285</v>
      </c>
      <c r="I39">
        <f t="shared" si="6"/>
        <v>8.5714285714285712</v>
      </c>
    </row>
    <row r="40" spans="1:9">
      <c r="F40" s="2" t="s">
        <v>85</v>
      </c>
      <c r="G40" s="2" t="s">
        <v>86</v>
      </c>
      <c r="H40" s="2" t="s">
        <v>87</v>
      </c>
      <c r="I40" s="2" t="s">
        <v>88</v>
      </c>
    </row>
    <row r="41" spans="1:9" ht="15.75" thickBot="1">
      <c r="F41">
        <f>F37</f>
        <v>18</v>
      </c>
      <c r="G41">
        <f t="shared" ref="G41:H41" si="7">G37</f>
        <v>2</v>
      </c>
      <c r="H41">
        <f t="shared" si="7"/>
        <v>12</v>
      </c>
      <c r="I41">
        <f>I37</f>
        <v>3</v>
      </c>
    </row>
    <row r="42" spans="1:9" ht="15.75" thickTop="1">
      <c r="D42" s="3" t="s">
        <v>89</v>
      </c>
      <c r="E42" s="4">
        <f>E37/E38</f>
        <v>0.8571428571428571</v>
      </c>
    </row>
    <row r="43" spans="1:9">
      <c r="D43" s="5" t="s">
        <v>92</v>
      </c>
      <c r="E43" s="6"/>
    </row>
    <row r="44" spans="1:9">
      <c r="D44" s="5" t="s">
        <v>90</v>
      </c>
      <c r="E44" s="6">
        <f>F41/(F41+G41)</f>
        <v>0.9</v>
      </c>
    </row>
    <row r="45" spans="1:9">
      <c r="D45" s="5" t="s">
        <v>91</v>
      </c>
      <c r="E45" s="6">
        <f>F41/(F41+I41)</f>
        <v>0.8571428571428571</v>
      </c>
    </row>
    <row r="46" spans="1:9">
      <c r="D46" s="5" t="s">
        <v>93</v>
      </c>
      <c r="E46" s="6"/>
    </row>
    <row r="47" spans="1:9">
      <c r="D47" s="5" t="s">
        <v>90</v>
      </c>
      <c r="E47" s="6">
        <f>H41/(H41+I41)</f>
        <v>0.8</v>
      </c>
    </row>
    <row r="48" spans="1:9" ht="15.75" thickBot="1">
      <c r="D48" s="7" t="s">
        <v>91</v>
      </c>
      <c r="E48" s="8">
        <f>H41/(H41+G41)</f>
        <v>0.8571428571428571</v>
      </c>
    </row>
    <row r="49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topLeftCell="A13" workbookViewId="0">
      <selection activeCell="B33" sqref="B33"/>
    </sheetView>
  </sheetViews>
  <sheetFormatPr defaultRowHeight="15"/>
  <sheetData>
    <row r="1" spans="1:7">
      <c r="A1" s="1" t="s">
        <v>75</v>
      </c>
      <c r="B1" t="s">
        <v>74</v>
      </c>
      <c r="C1" t="s">
        <v>76</v>
      </c>
      <c r="E1" s="1" t="s">
        <v>75</v>
      </c>
      <c r="F1" t="s">
        <v>74</v>
      </c>
      <c r="G1" t="s">
        <v>76</v>
      </c>
    </row>
    <row r="2" spans="1:7">
      <c r="A2" s="1" t="s">
        <v>8</v>
      </c>
      <c r="B2">
        <v>1.4457599999999999E-3</v>
      </c>
      <c r="C2">
        <v>0</v>
      </c>
      <c r="E2" s="1" t="s">
        <v>54</v>
      </c>
      <c r="F2">
        <v>0.71354399999999996</v>
      </c>
      <c r="G2">
        <v>1</v>
      </c>
    </row>
    <row r="3" spans="1:7">
      <c r="A3" s="1" t="s">
        <v>5</v>
      </c>
      <c r="B3">
        <v>0.14160200000000001</v>
      </c>
      <c r="C3">
        <v>0</v>
      </c>
      <c r="E3" s="1" t="s">
        <v>62</v>
      </c>
      <c r="F3">
        <v>0.97683699999999996</v>
      </c>
      <c r="G3">
        <v>1</v>
      </c>
    </row>
    <row r="4" spans="1:7">
      <c r="A4" s="1" t="s">
        <v>10</v>
      </c>
      <c r="B4">
        <v>0.31396000000000002</v>
      </c>
      <c r="C4">
        <v>0</v>
      </c>
      <c r="E4" s="1" t="s">
        <v>24</v>
      </c>
      <c r="F4">
        <v>0.36905100000000002</v>
      </c>
      <c r="G4">
        <v>1</v>
      </c>
    </row>
    <row r="5" spans="1:7">
      <c r="A5" s="1" t="s">
        <v>73</v>
      </c>
      <c r="B5">
        <v>0.112149</v>
      </c>
      <c r="C5">
        <v>0</v>
      </c>
      <c r="E5" s="1" t="s">
        <v>71</v>
      </c>
      <c r="F5">
        <v>1.29033</v>
      </c>
      <c r="G5">
        <v>1</v>
      </c>
    </row>
    <row r="6" spans="1:7">
      <c r="A6" s="1" t="s">
        <v>12</v>
      </c>
      <c r="B6">
        <v>0.21876300000000001</v>
      </c>
      <c r="C6">
        <v>0</v>
      </c>
      <c r="E6" s="1" t="s">
        <v>55</v>
      </c>
      <c r="F6">
        <v>0.89808399999999999</v>
      </c>
      <c r="G6">
        <v>1</v>
      </c>
    </row>
    <row r="7" spans="1:7">
      <c r="A7" s="1" t="s">
        <v>35</v>
      </c>
      <c r="B7">
        <v>0.45120500000000002</v>
      </c>
      <c r="C7">
        <v>0</v>
      </c>
      <c r="E7" s="1" t="s">
        <v>49</v>
      </c>
      <c r="F7">
        <v>0.84180100000000002</v>
      </c>
      <c r="G7">
        <v>1</v>
      </c>
    </row>
    <row r="8" spans="1:7">
      <c r="A8" s="1" t="s">
        <v>50</v>
      </c>
      <c r="B8">
        <v>0.52345399999999997</v>
      </c>
      <c r="C8">
        <v>0</v>
      </c>
      <c r="E8" s="1" t="s">
        <v>22</v>
      </c>
      <c r="F8">
        <v>0.70362199999999997</v>
      </c>
      <c r="G8">
        <v>1</v>
      </c>
    </row>
    <row r="9" spans="1:7">
      <c r="A9" s="1" t="s">
        <v>21</v>
      </c>
      <c r="B9">
        <v>0.36724400000000001</v>
      </c>
      <c r="C9">
        <v>0</v>
      </c>
      <c r="E9" s="1" t="s">
        <v>41</v>
      </c>
      <c r="F9">
        <v>0.66561599999999999</v>
      </c>
      <c r="G9">
        <v>1</v>
      </c>
    </row>
    <row r="10" spans="1:7">
      <c r="A10" s="1" t="s">
        <v>2</v>
      </c>
      <c r="B10">
        <v>-2.25104E-2</v>
      </c>
      <c r="C10">
        <v>0</v>
      </c>
      <c r="E10" s="1" t="s">
        <v>37</v>
      </c>
      <c r="F10">
        <v>0.70366600000000001</v>
      </c>
      <c r="G10">
        <v>1</v>
      </c>
    </row>
    <row r="11" spans="1:7">
      <c r="A11" s="1" t="s">
        <v>28</v>
      </c>
      <c r="B11">
        <v>0.38915</v>
      </c>
      <c r="C11">
        <v>0</v>
      </c>
      <c r="E11" s="1" t="s">
        <v>63</v>
      </c>
      <c r="F11">
        <v>1.0638099999999999</v>
      </c>
      <c r="G11">
        <v>1</v>
      </c>
    </row>
    <row r="12" spans="1:7">
      <c r="A12" s="1" t="s">
        <v>6</v>
      </c>
      <c r="B12">
        <v>0.271594</v>
      </c>
      <c r="C12">
        <v>0</v>
      </c>
      <c r="E12" s="1" t="s">
        <v>72</v>
      </c>
      <c r="F12">
        <v>1.37998</v>
      </c>
      <c r="G12">
        <v>1</v>
      </c>
    </row>
    <row r="13" spans="1:7">
      <c r="A13" s="1" t="s">
        <v>39</v>
      </c>
      <c r="B13">
        <v>0.60238400000000003</v>
      </c>
      <c r="C13">
        <v>0</v>
      </c>
      <c r="E13" s="1" t="s">
        <v>44</v>
      </c>
      <c r="F13">
        <v>0.64191399999999998</v>
      </c>
      <c r="G13">
        <v>1</v>
      </c>
    </row>
    <row r="14" spans="1:7">
      <c r="A14" s="1" t="s">
        <v>25</v>
      </c>
      <c r="B14">
        <v>0.39962799999999998</v>
      </c>
      <c r="C14">
        <v>0</v>
      </c>
      <c r="E14" s="1" t="s">
        <v>59</v>
      </c>
      <c r="F14">
        <v>0.98956900000000003</v>
      </c>
      <c r="G14">
        <v>1</v>
      </c>
    </row>
    <row r="15" spans="1:7">
      <c r="A15" s="1" t="s">
        <v>16</v>
      </c>
      <c r="B15">
        <v>0.105945</v>
      </c>
      <c r="C15">
        <v>0</v>
      </c>
      <c r="E15" s="1" t="s">
        <v>13</v>
      </c>
      <c r="F15">
        <v>0.28620800000000002</v>
      </c>
      <c r="G15">
        <v>1</v>
      </c>
    </row>
    <row r="16" spans="1:7">
      <c r="A16" s="1" t="s">
        <v>4</v>
      </c>
      <c r="B16">
        <v>5.1277900000000001E-2</v>
      </c>
      <c r="C16">
        <v>0</v>
      </c>
      <c r="E16" s="1" t="s">
        <v>42</v>
      </c>
      <c r="F16">
        <v>0.74977800000000006</v>
      </c>
      <c r="G16">
        <v>1</v>
      </c>
    </row>
    <row r="17" spans="1:7">
      <c r="A17" s="1" t="s">
        <v>11</v>
      </c>
      <c r="B17">
        <v>0.10221</v>
      </c>
      <c r="C17">
        <v>0</v>
      </c>
      <c r="E17" s="1" t="s">
        <v>60</v>
      </c>
      <c r="F17">
        <v>1.09344</v>
      </c>
      <c r="G17">
        <v>1</v>
      </c>
    </row>
    <row r="18" spans="1:7">
      <c r="A18" s="1" t="s">
        <v>1</v>
      </c>
      <c r="B18">
        <v>-0.31512400000000002</v>
      </c>
      <c r="C18">
        <v>0</v>
      </c>
      <c r="E18" s="1" t="s">
        <v>34</v>
      </c>
      <c r="F18">
        <v>0.61390599999999995</v>
      </c>
      <c r="G18">
        <v>1</v>
      </c>
    </row>
    <row r="19" spans="1:7">
      <c r="A19" s="1" t="s">
        <v>14</v>
      </c>
      <c r="B19">
        <v>0.26976699999999998</v>
      </c>
      <c r="C19">
        <v>0</v>
      </c>
      <c r="E19" s="1" t="s">
        <v>56</v>
      </c>
      <c r="F19">
        <v>0.86529800000000001</v>
      </c>
      <c r="G19">
        <v>1</v>
      </c>
    </row>
    <row r="20" spans="1:7">
      <c r="A20" s="1" t="s">
        <v>31</v>
      </c>
      <c r="B20">
        <v>0.55134700000000003</v>
      </c>
      <c r="C20">
        <v>0</v>
      </c>
      <c r="E20" s="1" t="s">
        <v>30</v>
      </c>
      <c r="F20">
        <v>0.78083000000000002</v>
      </c>
      <c r="G20">
        <v>1</v>
      </c>
    </row>
    <row r="21" spans="1:7">
      <c r="A21" s="1" t="s">
        <v>0</v>
      </c>
      <c r="B21">
        <v>-0.237155</v>
      </c>
      <c r="C21">
        <v>0</v>
      </c>
      <c r="E21" s="1" t="s">
        <v>48</v>
      </c>
      <c r="F21">
        <v>0.77837599999999996</v>
      </c>
      <c r="G21">
        <v>1</v>
      </c>
    </row>
    <row r="22" spans="1:7">
      <c r="A22" s="1" t="s">
        <v>17</v>
      </c>
      <c r="B22">
        <v>0.48266799999999999</v>
      </c>
      <c r="C22">
        <v>0</v>
      </c>
      <c r="E22" s="1" t="s">
        <v>33</v>
      </c>
      <c r="F22">
        <v>0.65738300000000005</v>
      </c>
      <c r="G22">
        <v>1</v>
      </c>
    </row>
    <row r="23" spans="1:7">
      <c r="A23" s="1" t="s">
        <v>3</v>
      </c>
      <c r="B23">
        <v>-0.17910899999999999</v>
      </c>
      <c r="C23">
        <v>0</v>
      </c>
      <c r="E23" s="1" t="s">
        <v>70</v>
      </c>
      <c r="F23">
        <v>1.3077099999999999</v>
      </c>
      <c r="G23">
        <v>1</v>
      </c>
    </row>
    <row r="24" spans="1:7">
      <c r="A24" s="1" t="s">
        <v>7</v>
      </c>
      <c r="B24">
        <v>0.29394399999999998</v>
      </c>
      <c r="C24">
        <v>0</v>
      </c>
      <c r="E24" s="1" t="s">
        <v>46</v>
      </c>
      <c r="F24">
        <v>0.77704799999999996</v>
      </c>
      <c r="G24">
        <v>1</v>
      </c>
    </row>
    <row r="25" spans="1:7">
      <c r="A25" s="1" t="s">
        <v>18</v>
      </c>
      <c r="B25">
        <v>0.301008</v>
      </c>
      <c r="C25">
        <v>0</v>
      </c>
      <c r="E25" s="1" t="s">
        <v>68</v>
      </c>
      <c r="F25">
        <v>1.2407300000000001</v>
      </c>
      <c r="G25">
        <v>1</v>
      </c>
    </row>
    <row r="26" spans="1:7">
      <c r="A26" s="1" t="s">
        <v>15</v>
      </c>
      <c r="B26">
        <v>0.20203599999999999</v>
      </c>
      <c r="C26">
        <v>0</v>
      </c>
      <c r="E26" s="1" t="s">
        <v>65</v>
      </c>
      <c r="F26">
        <v>0.96437099999999998</v>
      </c>
      <c r="G26">
        <v>1</v>
      </c>
    </row>
    <row r="27" spans="1:7">
      <c r="A27" s="1" t="s">
        <v>20</v>
      </c>
      <c r="B27">
        <v>0.53710199999999997</v>
      </c>
      <c r="C27">
        <v>0</v>
      </c>
      <c r="E27" s="1" t="s">
        <v>26</v>
      </c>
      <c r="F27">
        <v>0.51444599999999996</v>
      </c>
      <c r="G27">
        <v>1</v>
      </c>
    </row>
    <row r="28" spans="1:7">
      <c r="A28" s="1" t="s">
        <v>9</v>
      </c>
      <c r="B28">
        <v>0.23655999999999999</v>
      </c>
      <c r="C28">
        <v>0</v>
      </c>
      <c r="E28" s="1" t="s">
        <v>40</v>
      </c>
      <c r="F28">
        <v>0.70706400000000003</v>
      </c>
      <c r="G28">
        <v>1</v>
      </c>
    </row>
    <row r="29" spans="1:7">
      <c r="A29" s="1" t="s">
        <v>19</v>
      </c>
      <c r="B29">
        <v>0.47633599999999998</v>
      </c>
      <c r="C29">
        <v>0</v>
      </c>
      <c r="E29" s="1" t="s">
        <v>64</v>
      </c>
      <c r="F29">
        <v>1.1543099999999999</v>
      </c>
      <c r="G29">
        <v>1</v>
      </c>
    </row>
    <row r="30" spans="1:7">
      <c r="A30" s="1" t="s">
        <v>94</v>
      </c>
      <c r="B30">
        <f>AVERAGE($B$2:$B$29)</f>
        <v>0.23746004499999995</v>
      </c>
      <c r="E30" s="1" t="s">
        <v>43</v>
      </c>
      <c r="F30">
        <v>0.72125899999999998</v>
      </c>
      <c r="G30">
        <v>1</v>
      </c>
    </row>
    <row r="31" spans="1:7">
      <c r="A31" s="1" t="s">
        <v>95</v>
      </c>
      <c r="B31">
        <f>STDEV($B$2:$B$29)</f>
        <v>0.24127478864098409</v>
      </c>
      <c r="E31" s="1" t="s">
        <v>53</v>
      </c>
      <c r="F31">
        <v>0.78125900000000004</v>
      </c>
      <c r="G31">
        <v>1</v>
      </c>
    </row>
    <row r="32" spans="1:7">
      <c r="A32" s="1" t="s">
        <v>96</v>
      </c>
      <c r="E32" s="1" t="s">
        <v>38</v>
      </c>
      <c r="F32">
        <v>0.87490999999999997</v>
      </c>
      <c r="G32">
        <v>1</v>
      </c>
    </row>
    <row r="33" spans="1:7">
      <c r="A33" s="1" t="s">
        <v>97</v>
      </c>
      <c r="B33">
        <f>B30+1.28*B31</f>
        <v>0.54629177446045962</v>
      </c>
      <c r="E33" s="1" t="s">
        <v>29</v>
      </c>
      <c r="F33">
        <v>0.67021900000000001</v>
      </c>
      <c r="G33">
        <v>1</v>
      </c>
    </row>
    <row r="34" spans="1:7">
      <c r="E34" s="1" t="s">
        <v>27</v>
      </c>
      <c r="F34">
        <v>0.84509999999999996</v>
      </c>
      <c r="G34">
        <v>1</v>
      </c>
    </row>
    <row r="35" spans="1:7">
      <c r="E35" s="1" t="s">
        <v>67</v>
      </c>
      <c r="F35">
        <v>1.0411699999999999</v>
      </c>
      <c r="G35">
        <v>1</v>
      </c>
    </row>
    <row r="36" spans="1:7">
      <c r="E36" s="1" t="s">
        <v>57</v>
      </c>
      <c r="F36">
        <v>0.916798</v>
      </c>
      <c r="G36">
        <v>1</v>
      </c>
    </row>
    <row r="37" spans="1:7">
      <c r="E37" s="1" t="s">
        <v>32</v>
      </c>
      <c r="F37">
        <v>0.62417699999999998</v>
      </c>
      <c r="G37">
        <v>1</v>
      </c>
    </row>
    <row r="38" spans="1:7">
      <c r="E38" s="1" t="s">
        <v>51</v>
      </c>
      <c r="F38">
        <v>1.0145299999999999</v>
      </c>
      <c r="G38">
        <v>1</v>
      </c>
    </row>
    <row r="39" spans="1:7">
      <c r="E39" s="1" t="s">
        <v>52</v>
      </c>
      <c r="F39">
        <v>0.84211199999999997</v>
      </c>
      <c r="G39">
        <v>1</v>
      </c>
    </row>
    <row r="40" spans="1:7">
      <c r="E40" s="1" t="s">
        <v>47</v>
      </c>
      <c r="F40">
        <v>0.89465600000000001</v>
      </c>
      <c r="G40">
        <v>1</v>
      </c>
    </row>
    <row r="41" spans="1:7">
      <c r="E41" s="1" t="s">
        <v>61</v>
      </c>
      <c r="F41">
        <v>0.99375199999999997</v>
      </c>
      <c r="G41">
        <v>1</v>
      </c>
    </row>
    <row r="42" spans="1:7">
      <c r="E42" s="1" t="s">
        <v>23</v>
      </c>
      <c r="F42">
        <v>0.565222</v>
      </c>
      <c r="G42">
        <v>1</v>
      </c>
    </row>
    <row r="43" spans="1:7">
      <c r="E43" s="1" t="s">
        <v>66</v>
      </c>
      <c r="F43">
        <v>1.1115999999999999</v>
      </c>
      <c r="G43">
        <v>1</v>
      </c>
    </row>
    <row r="44" spans="1:7">
      <c r="E44" s="1" t="s">
        <v>36</v>
      </c>
      <c r="F44">
        <v>0.70339099999999999</v>
      </c>
      <c r="G44">
        <v>1</v>
      </c>
    </row>
    <row r="45" spans="1:7">
      <c r="E45" s="1" t="s">
        <v>45</v>
      </c>
      <c r="F45">
        <v>0.82937399999999994</v>
      </c>
      <c r="G45">
        <v>1</v>
      </c>
    </row>
    <row r="46" spans="1:7">
      <c r="E46" s="1" t="s">
        <v>58</v>
      </c>
      <c r="F46">
        <v>0.98513300000000004</v>
      </c>
      <c r="G46">
        <v>1</v>
      </c>
    </row>
    <row r="47" spans="1:7">
      <c r="E47" s="1" t="s">
        <v>69</v>
      </c>
      <c r="F47">
        <v>1.20773</v>
      </c>
      <c r="G47">
        <v>1</v>
      </c>
    </row>
    <row r="48" spans="1:7">
      <c r="E48" s="1" t="s">
        <v>94</v>
      </c>
      <c r="F48">
        <f>AVERAGE($F$2:$F$47)</f>
        <v>0.85545899999999986</v>
      </c>
    </row>
    <row r="49" spans="5:6">
      <c r="E49" s="1" t="s">
        <v>95</v>
      </c>
      <c r="F49">
        <f>STDEV($F$2:$F$47)</f>
        <v>0.2374510918937954</v>
      </c>
    </row>
    <row r="50" spans="5:6">
      <c r="E50" s="1" t="s">
        <v>96</v>
      </c>
    </row>
    <row r="51" spans="5:6">
      <c r="E51" s="1" t="s">
        <v>98</v>
      </c>
      <c r="F51">
        <f>F48-1.28*F49</f>
        <v>0.55152160237594172</v>
      </c>
    </row>
    <row r="52" spans="5:6">
      <c r="E52" s="1"/>
    </row>
    <row r="53" spans="5:6">
      <c r="E53" s="1"/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2011-12-02T18:17:46Z</cp:lastPrinted>
  <dcterms:created xsi:type="dcterms:W3CDTF">2011-11-28T14:37:48Z</dcterms:created>
  <dcterms:modified xsi:type="dcterms:W3CDTF">2011-12-02T18:17:50Z</dcterms:modified>
</cp:coreProperties>
</file>