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TRAININGSET3" sheetId="1" r:id="rId1"/>
    <sheet name="TESTSET3" sheetId="3" r:id="rId2"/>
    <sheet name="AMBIGUOUSZONEDETERMINATION" sheetId="2" r:id="rId3"/>
  </sheets>
  <calcPr calcId="0"/>
</workbook>
</file>

<file path=xl/calcChain.xml><?xml version="1.0" encoding="utf-8"?>
<calcChain xmlns="http://schemas.openxmlformats.org/spreadsheetml/2006/main">
  <c r="D36" i="3" l="1"/>
  <c r="I36" i="3" s="1"/>
  <c r="D35" i="3"/>
  <c r="I35" i="3" s="1"/>
  <c r="D34" i="3"/>
  <c r="I34" i="3" s="1"/>
  <c r="D33" i="3"/>
  <c r="I33" i="3" s="1"/>
  <c r="D32" i="3"/>
  <c r="I32" i="3" s="1"/>
  <c r="D31" i="3"/>
  <c r="I31" i="3" s="1"/>
  <c r="D30" i="3"/>
  <c r="I30" i="3" s="1"/>
  <c r="D29" i="3"/>
  <c r="I29" i="3" s="1"/>
  <c r="D28" i="3"/>
  <c r="I28" i="3" s="1"/>
  <c r="D27" i="3"/>
  <c r="I27" i="3" s="1"/>
  <c r="D26" i="3"/>
  <c r="I26" i="3" s="1"/>
  <c r="D25" i="3"/>
  <c r="I25" i="3" s="1"/>
  <c r="D24" i="3"/>
  <c r="I24" i="3" s="1"/>
  <c r="D23" i="3"/>
  <c r="I23" i="3" s="1"/>
  <c r="D22" i="3"/>
  <c r="I22" i="3" s="1"/>
  <c r="D21" i="3"/>
  <c r="I21" i="3" s="1"/>
  <c r="D20" i="3"/>
  <c r="I20" i="3" s="1"/>
  <c r="D19" i="3"/>
  <c r="I19" i="3" s="1"/>
  <c r="D18" i="3"/>
  <c r="H18" i="3" s="1"/>
  <c r="D17" i="3"/>
  <c r="I17" i="3" s="1"/>
  <c r="D16" i="3"/>
  <c r="G16" i="3" s="1"/>
  <c r="D15" i="3"/>
  <c r="I15" i="3" s="1"/>
  <c r="D14" i="3"/>
  <c r="E14" i="3" s="1"/>
  <c r="D13" i="3"/>
  <c r="I13" i="3" s="1"/>
  <c r="D12" i="3"/>
  <c r="I12" i="3" s="1"/>
  <c r="D11" i="3"/>
  <c r="I11" i="3" s="1"/>
  <c r="D10" i="3"/>
  <c r="G10" i="3" s="1"/>
  <c r="D9" i="3"/>
  <c r="I9" i="3" s="1"/>
  <c r="D8" i="3"/>
  <c r="E8" i="3" s="1"/>
  <c r="D7" i="3"/>
  <c r="I7" i="3" s="1"/>
  <c r="D6" i="3"/>
  <c r="E6" i="3" s="1"/>
  <c r="D5" i="3"/>
  <c r="I5" i="3" s="1"/>
  <c r="D4" i="3"/>
  <c r="I4" i="3" s="1"/>
  <c r="D3" i="3"/>
  <c r="I3" i="3" s="1"/>
  <c r="D2" i="3"/>
  <c r="E2" i="3" s="1"/>
  <c r="F3" i="3" l="1"/>
  <c r="F5" i="3"/>
  <c r="F7" i="3"/>
  <c r="F9" i="3"/>
  <c r="F11" i="3"/>
  <c r="F13" i="3"/>
  <c r="F15" i="3"/>
  <c r="F17" i="3"/>
  <c r="F19" i="3"/>
  <c r="F21" i="3"/>
  <c r="F23" i="3"/>
  <c r="F25" i="3"/>
  <c r="F27" i="3"/>
  <c r="F29" i="3"/>
  <c r="F31" i="3"/>
  <c r="F33" i="3"/>
  <c r="F35" i="3"/>
  <c r="G3" i="3"/>
  <c r="G5" i="3"/>
  <c r="G7" i="3"/>
  <c r="G9" i="3"/>
  <c r="G11" i="3"/>
  <c r="G13" i="3"/>
  <c r="G15" i="3"/>
  <c r="G17" i="3"/>
  <c r="G19" i="3"/>
  <c r="G21" i="3"/>
  <c r="G23" i="3"/>
  <c r="G25" i="3"/>
  <c r="G27" i="3"/>
  <c r="G29" i="3"/>
  <c r="G31" i="3"/>
  <c r="G33" i="3"/>
  <c r="G35" i="3"/>
  <c r="H2" i="3"/>
  <c r="H6" i="3"/>
  <c r="H12" i="3"/>
  <c r="H24" i="3"/>
  <c r="I6" i="3"/>
  <c r="I10" i="3"/>
  <c r="E18" i="3"/>
  <c r="H3" i="3"/>
  <c r="H5" i="3"/>
  <c r="F6" i="3"/>
  <c r="H7" i="3"/>
  <c r="F8" i="3"/>
  <c r="H9" i="3"/>
  <c r="H11" i="3"/>
  <c r="H13" i="3"/>
  <c r="F14" i="3"/>
  <c r="H15" i="3"/>
  <c r="F16" i="3"/>
  <c r="H17" i="3"/>
  <c r="F18" i="3"/>
  <c r="H19" i="3"/>
  <c r="F20" i="3"/>
  <c r="H21" i="3"/>
  <c r="F22" i="3"/>
  <c r="H23" i="3"/>
  <c r="F24" i="3"/>
  <c r="H25" i="3"/>
  <c r="F26" i="3"/>
  <c r="H27" i="3"/>
  <c r="F28" i="3"/>
  <c r="H29" i="3"/>
  <c r="F30" i="3"/>
  <c r="H31" i="3"/>
  <c r="F32" i="3"/>
  <c r="H33" i="3"/>
  <c r="F34" i="3"/>
  <c r="H35" i="3"/>
  <c r="F36" i="3"/>
  <c r="H4" i="3"/>
  <c r="H8" i="3"/>
  <c r="H10" i="3"/>
  <c r="H16" i="3"/>
  <c r="H30" i="3"/>
  <c r="H34" i="3"/>
  <c r="H36" i="3"/>
  <c r="I2" i="3"/>
  <c r="E4" i="3"/>
  <c r="I8" i="3"/>
  <c r="E10" i="3"/>
  <c r="I14" i="3"/>
  <c r="E16" i="3"/>
  <c r="I16" i="3"/>
  <c r="I18" i="3"/>
  <c r="F2" i="3"/>
  <c r="F4" i="3"/>
  <c r="F10" i="3"/>
  <c r="F12" i="3"/>
  <c r="G2" i="3"/>
  <c r="E3" i="3"/>
  <c r="G4" i="3"/>
  <c r="E5" i="3"/>
  <c r="G6" i="3"/>
  <c r="E7" i="3"/>
  <c r="G8" i="3"/>
  <c r="E9" i="3"/>
  <c r="E11" i="3"/>
  <c r="G12" i="3"/>
  <c r="E13" i="3"/>
  <c r="G14" i="3"/>
  <c r="E15" i="3"/>
  <c r="E17" i="3"/>
  <c r="G18" i="3"/>
  <c r="E19" i="3"/>
  <c r="G20" i="3"/>
  <c r="E21" i="3"/>
  <c r="G22" i="3"/>
  <c r="E23" i="3"/>
  <c r="G24" i="3"/>
  <c r="E25" i="3"/>
  <c r="G26" i="3"/>
  <c r="E27" i="3"/>
  <c r="G28" i="3"/>
  <c r="E29" i="3"/>
  <c r="G30" i="3"/>
  <c r="E31" i="3"/>
  <c r="G32" i="3"/>
  <c r="E33" i="3"/>
  <c r="G34" i="3"/>
  <c r="E35" i="3"/>
  <c r="G36" i="3"/>
  <c r="H14" i="3"/>
  <c r="H20" i="3"/>
  <c r="H22" i="3"/>
  <c r="H26" i="3"/>
  <c r="H28" i="3"/>
  <c r="H32" i="3"/>
  <c r="E12" i="3"/>
  <c r="E20" i="3"/>
  <c r="E22" i="3"/>
  <c r="E24" i="3"/>
  <c r="E26" i="3"/>
  <c r="E28" i="3"/>
  <c r="E30" i="3"/>
  <c r="E32" i="3"/>
  <c r="E34" i="3"/>
  <c r="E36" i="3"/>
  <c r="E40" i="3" l="1"/>
  <c r="F39" i="3"/>
  <c r="F40" i="3"/>
  <c r="I40" i="3"/>
  <c r="I39" i="3"/>
  <c r="H39" i="3"/>
  <c r="H40" i="3"/>
  <c r="G40" i="3"/>
  <c r="G39" i="3"/>
  <c r="E39" i="3"/>
  <c r="E44" i="3" l="1"/>
  <c r="E41" i="3"/>
  <c r="G43" i="3"/>
  <c r="G41" i="3"/>
  <c r="I41" i="3"/>
  <c r="I43" i="3"/>
  <c r="F43" i="3"/>
  <c r="F41" i="3"/>
  <c r="H43" i="3"/>
  <c r="H41" i="3"/>
  <c r="E50" i="3" l="1"/>
  <c r="E49" i="3"/>
  <c r="E47" i="3"/>
  <c r="E46" i="3"/>
  <c r="F51" i="2" l="1"/>
  <c r="F50" i="2"/>
  <c r="F49" i="2"/>
  <c r="B32" i="2"/>
  <c r="B31" i="2"/>
  <c r="B30" i="2"/>
  <c r="G6" i="1"/>
  <c r="G11" i="1"/>
  <c r="G22" i="1"/>
  <c r="G27" i="1"/>
  <c r="G38" i="1"/>
  <c r="G43" i="1"/>
  <c r="G54" i="1"/>
  <c r="G59" i="1"/>
  <c r="G70" i="1"/>
  <c r="G75" i="1"/>
  <c r="D3" i="1"/>
  <c r="E3" i="1" s="1"/>
  <c r="D4" i="1"/>
  <c r="H4" i="1" s="1"/>
  <c r="D5" i="1"/>
  <c r="H5" i="1" s="1"/>
  <c r="D6" i="1"/>
  <c r="H6" i="1" s="1"/>
  <c r="D7" i="1"/>
  <c r="E7" i="1" s="1"/>
  <c r="D8" i="1"/>
  <c r="E8" i="1" s="1"/>
  <c r="D9" i="1"/>
  <c r="H9" i="1" s="1"/>
  <c r="D10" i="1"/>
  <c r="H10" i="1" s="1"/>
  <c r="D11" i="1"/>
  <c r="E11" i="1" s="1"/>
  <c r="D12" i="1"/>
  <c r="H12" i="1" s="1"/>
  <c r="D13" i="1"/>
  <c r="H13" i="1" s="1"/>
  <c r="D14" i="1"/>
  <c r="H14" i="1" s="1"/>
  <c r="D15" i="1"/>
  <c r="E15" i="1" s="1"/>
  <c r="D16" i="1"/>
  <c r="H16" i="1" s="1"/>
  <c r="D17" i="1"/>
  <c r="H17" i="1" s="1"/>
  <c r="D18" i="1"/>
  <c r="H18" i="1" s="1"/>
  <c r="D19" i="1"/>
  <c r="E19" i="1" s="1"/>
  <c r="D20" i="1"/>
  <c r="E20" i="1" s="1"/>
  <c r="D21" i="1"/>
  <c r="H21" i="1" s="1"/>
  <c r="D22" i="1"/>
  <c r="H22" i="1" s="1"/>
  <c r="D23" i="1"/>
  <c r="E23" i="1" s="1"/>
  <c r="D24" i="1"/>
  <c r="E24" i="1" s="1"/>
  <c r="D25" i="1"/>
  <c r="H25" i="1" s="1"/>
  <c r="D26" i="1"/>
  <c r="H26" i="1" s="1"/>
  <c r="D27" i="1"/>
  <c r="E27" i="1" s="1"/>
  <c r="D28" i="1"/>
  <c r="E28" i="1" s="1"/>
  <c r="D29" i="1"/>
  <c r="H29" i="1" s="1"/>
  <c r="D30" i="1"/>
  <c r="H30" i="1" s="1"/>
  <c r="D31" i="1"/>
  <c r="E31" i="1" s="1"/>
  <c r="D32" i="1"/>
  <c r="H32" i="1" s="1"/>
  <c r="D33" i="1"/>
  <c r="H33" i="1" s="1"/>
  <c r="D34" i="1"/>
  <c r="H34" i="1" s="1"/>
  <c r="D35" i="1"/>
  <c r="E35" i="1" s="1"/>
  <c r="D36" i="1"/>
  <c r="H36" i="1" s="1"/>
  <c r="D37" i="1"/>
  <c r="H37" i="1" s="1"/>
  <c r="D38" i="1"/>
  <c r="H38" i="1" s="1"/>
  <c r="D39" i="1"/>
  <c r="E39" i="1" s="1"/>
  <c r="D40" i="1"/>
  <c r="H40" i="1" s="1"/>
  <c r="D41" i="1"/>
  <c r="H41" i="1" s="1"/>
  <c r="D42" i="1"/>
  <c r="H42" i="1" s="1"/>
  <c r="D43" i="1"/>
  <c r="E43" i="1" s="1"/>
  <c r="D44" i="1"/>
  <c r="E44" i="1" s="1"/>
  <c r="D45" i="1"/>
  <c r="H45" i="1" s="1"/>
  <c r="D46" i="1"/>
  <c r="H46" i="1" s="1"/>
  <c r="D47" i="1"/>
  <c r="E47" i="1" s="1"/>
  <c r="D48" i="1"/>
  <c r="E48" i="1" s="1"/>
  <c r="D49" i="1"/>
  <c r="H49" i="1" s="1"/>
  <c r="D50" i="1"/>
  <c r="H50" i="1" s="1"/>
  <c r="D51" i="1"/>
  <c r="E51" i="1" s="1"/>
  <c r="D52" i="1"/>
  <c r="H52" i="1" s="1"/>
  <c r="D53" i="1"/>
  <c r="H53" i="1" s="1"/>
  <c r="D54" i="1"/>
  <c r="H54" i="1" s="1"/>
  <c r="D55" i="1"/>
  <c r="E55" i="1" s="1"/>
  <c r="D56" i="1"/>
  <c r="E56" i="1" s="1"/>
  <c r="D57" i="1"/>
  <c r="H57" i="1" s="1"/>
  <c r="D58" i="1"/>
  <c r="H58" i="1" s="1"/>
  <c r="D59" i="1"/>
  <c r="H59" i="1" s="1"/>
  <c r="D60" i="1"/>
  <c r="H60" i="1" s="1"/>
  <c r="D61" i="1"/>
  <c r="H61" i="1" s="1"/>
  <c r="D62" i="1"/>
  <c r="H62" i="1" s="1"/>
  <c r="D63" i="1"/>
  <c r="H63" i="1" s="1"/>
  <c r="D64" i="1"/>
  <c r="E64" i="1" s="1"/>
  <c r="D65" i="1"/>
  <c r="H65" i="1" s="1"/>
  <c r="D66" i="1"/>
  <c r="H66" i="1" s="1"/>
  <c r="D67" i="1"/>
  <c r="H67" i="1" s="1"/>
  <c r="D68" i="1"/>
  <c r="H68" i="1" s="1"/>
  <c r="D69" i="1"/>
  <c r="H69" i="1" s="1"/>
  <c r="D70" i="1"/>
  <c r="H70" i="1" s="1"/>
  <c r="D71" i="1"/>
  <c r="H71" i="1" s="1"/>
  <c r="D72" i="1"/>
  <c r="E72" i="1" s="1"/>
  <c r="D73" i="1"/>
  <c r="H73" i="1" s="1"/>
  <c r="D74" i="1"/>
  <c r="H74" i="1" s="1"/>
  <c r="D75" i="1"/>
  <c r="H75" i="1" s="1"/>
  <c r="D76" i="1"/>
  <c r="H76" i="1" s="1"/>
  <c r="D2" i="1"/>
  <c r="E2" i="1" s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G65" i="1" l="1"/>
  <c r="G33" i="1"/>
  <c r="E73" i="1"/>
  <c r="E49" i="1"/>
  <c r="E33" i="1"/>
  <c r="E17" i="1"/>
  <c r="G74" i="1"/>
  <c r="G69" i="1"/>
  <c r="G63" i="1"/>
  <c r="G58" i="1"/>
  <c r="G53" i="1"/>
  <c r="G47" i="1"/>
  <c r="G42" i="1"/>
  <c r="G37" i="1"/>
  <c r="G31" i="1"/>
  <c r="G26" i="1"/>
  <c r="G21" i="1"/>
  <c r="G15" i="1"/>
  <c r="G10" i="1"/>
  <c r="G5" i="1"/>
  <c r="G49" i="1"/>
  <c r="E65" i="1"/>
  <c r="E57" i="1"/>
  <c r="E41" i="1"/>
  <c r="E25" i="1"/>
  <c r="E9" i="1"/>
  <c r="G73" i="1"/>
  <c r="G67" i="1"/>
  <c r="G62" i="1"/>
  <c r="G57" i="1"/>
  <c r="G51" i="1"/>
  <c r="G46" i="1"/>
  <c r="G41" i="1"/>
  <c r="G35" i="1"/>
  <c r="G30" i="1"/>
  <c r="G25" i="1"/>
  <c r="G19" i="1"/>
  <c r="G14" i="1"/>
  <c r="G9" i="1"/>
  <c r="G3" i="1"/>
  <c r="G17" i="1"/>
  <c r="E69" i="1"/>
  <c r="E61" i="1"/>
  <c r="E53" i="1"/>
  <c r="E45" i="1"/>
  <c r="E37" i="1"/>
  <c r="E29" i="1"/>
  <c r="E21" i="1"/>
  <c r="E13" i="1"/>
  <c r="E5" i="1"/>
  <c r="H2" i="1"/>
  <c r="G71" i="1"/>
  <c r="G66" i="1"/>
  <c r="G61" i="1"/>
  <c r="G55" i="1"/>
  <c r="G50" i="1"/>
  <c r="G45" i="1"/>
  <c r="G39" i="1"/>
  <c r="G34" i="1"/>
  <c r="G29" i="1"/>
  <c r="G23" i="1"/>
  <c r="G18" i="1"/>
  <c r="G13" i="1"/>
  <c r="G7" i="1"/>
  <c r="G72" i="1"/>
  <c r="G64" i="1"/>
  <c r="G48" i="1"/>
  <c r="G40" i="1"/>
  <c r="G36" i="1"/>
  <c r="G20" i="1"/>
  <c r="G12" i="1"/>
  <c r="G8" i="1"/>
  <c r="I2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76" i="1"/>
  <c r="G68" i="1"/>
  <c r="G56" i="1"/>
  <c r="G52" i="1"/>
  <c r="G32" i="1"/>
  <c r="G4" i="1"/>
  <c r="F2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60" i="1"/>
  <c r="G44" i="1"/>
  <c r="G28" i="1"/>
  <c r="G24" i="1"/>
  <c r="G16" i="1"/>
  <c r="G2" i="1"/>
  <c r="H72" i="1"/>
  <c r="H64" i="1"/>
  <c r="H56" i="1"/>
  <c r="H55" i="1"/>
  <c r="H51" i="1"/>
  <c r="H48" i="1"/>
  <c r="H47" i="1"/>
  <c r="H44" i="1"/>
  <c r="H43" i="1"/>
  <c r="H39" i="1"/>
  <c r="H35" i="1"/>
  <c r="H31" i="1"/>
  <c r="H28" i="1"/>
  <c r="H27" i="1"/>
  <c r="H24" i="1"/>
  <c r="H23" i="1"/>
  <c r="H20" i="1"/>
  <c r="H19" i="1"/>
  <c r="H15" i="1"/>
  <c r="H11" i="1"/>
  <c r="H8" i="1"/>
  <c r="H7" i="1"/>
  <c r="H3" i="1"/>
  <c r="E76" i="1"/>
  <c r="E68" i="1"/>
  <c r="E60" i="1"/>
  <c r="E52" i="1"/>
  <c r="E40" i="1"/>
  <c r="E36" i="1"/>
  <c r="E32" i="1"/>
  <c r="E16" i="1"/>
  <c r="E12" i="1"/>
  <c r="E4" i="1"/>
  <c r="E75" i="1"/>
  <c r="E71" i="1"/>
  <c r="E67" i="1"/>
  <c r="E63" i="1"/>
  <c r="E59" i="1"/>
  <c r="H79" i="1" l="1"/>
  <c r="G79" i="1"/>
  <c r="E79" i="1"/>
  <c r="F79" i="1"/>
  <c r="F78" i="1"/>
  <c r="F82" i="1" s="1"/>
  <c r="H78" i="1"/>
  <c r="H80" i="1" s="1"/>
  <c r="E78" i="1"/>
  <c r="E83" i="1" s="1"/>
  <c r="G78" i="1"/>
  <c r="I79" i="1"/>
  <c r="I78" i="1"/>
  <c r="H82" i="1" l="1"/>
  <c r="E80" i="1"/>
  <c r="F80" i="1"/>
  <c r="I82" i="1"/>
  <c r="E86" i="1" s="1"/>
  <c r="I80" i="1"/>
  <c r="G82" i="1"/>
  <c r="E89" i="1" s="1"/>
  <c r="G80" i="1"/>
  <c r="E85" i="1" l="1"/>
  <c r="E88" i="1"/>
</calcChain>
</file>

<file path=xl/sharedStrings.xml><?xml version="1.0" encoding="utf-8"?>
<sst xmlns="http://schemas.openxmlformats.org/spreadsheetml/2006/main" count="243" uniqueCount="134">
  <si>
    <t>1ai2</t>
  </si>
  <si>
    <t>1ajs</t>
  </si>
  <si>
    <t>1c14</t>
  </si>
  <si>
    <t>1c9y</t>
  </si>
  <si>
    <t>1cg0</t>
  </si>
  <si>
    <t>1e+009</t>
  </si>
  <si>
    <t>1e9x</t>
  </si>
  <si>
    <t>1f9g</t>
  </si>
  <si>
    <t>1fth</t>
  </si>
  <si>
    <t>1g7v</t>
  </si>
  <si>
    <t>1gkc</t>
  </si>
  <si>
    <t>1gpu</t>
  </si>
  <si>
    <t>1gwr</t>
  </si>
  <si>
    <t>1hqg</t>
  </si>
  <si>
    <t>1hvr</t>
  </si>
  <si>
    <t>1hvy</t>
  </si>
  <si>
    <t>1hw8</t>
  </si>
  <si>
    <t>1icj</t>
  </si>
  <si>
    <t>1j4i</t>
  </si>
  <si>
    <t>1jak</t>
  </si>
  <si>
    <t>1js3</t>
  </si>
  <si>
    <t>1k7f</t>
  </si>
  <si>
    <t>1k8q</t>
  </si>
  <si>
    <t>1ke6</t>
  </si>
  <si>
    <t>1kts</t>
  </si>
  <si>
    <t>1kvo</t>
  </si>
  <si>
    <t>1lpz</t>
  </si>
  <si>
    <t>1m17</t>
  </si>
  <si>
    <t>1m2z</t>
  </si>
  <si>
    <t>1moq</t>
  </si>
  <si>
    <t>1n2v</t>
  </si>
  <si>
    <t>1nlj</t>
  </si>
  <si>
    <t>1nnc</t>
  </si>
  <si>
    <t>1o5r</t>
  </si>
  <si>
    <t>1o8b</t>
  </si>
  <si>
    <t>1onz</t>
  </si>
  <si>
    <t>1qhi</t>
  </si>
  <si>
    <t>1qmf</t>
  </si>
  <si>
    <t>1qpe</t>
  </si>
  <si>
    <t>1qs4</t>
  </si>
  <si>
    <t>1qxo</t>
  </si>
  <si>
    <t>1r58</t>
  </si>
  <si>
    <t>1r9o</t>
  </si>
  <si>
    <t>1rnt</t>
  </si>
  <si>
    <t>1rsz</t>
  </si>
  <si>
    <t>1rv1</t>
  </si>
  <si>
    <t>1sqi</t>
  </si>
  <si>
    <t>1t03</t>
  </si>
  <si>
    <t>1u30</t>
  </si>
  <si>
    <t>1u4d</t>
  </si>
  <si>
    <t>1ucn</t>
  </si>
  <si>
    <t>1udt</t>
  </si>
  <si>
    <t>1v4s</t>
  </si>
  <si>
    <t>1vbm</t>
  </si>
  <si>
    <t>1x70</t>
  </si>
  <si>
    <t>1x9d</t>
  </si>
  <si>
    <t>1xm6</t>
  </si>
  <si>
    <t>1yqy</t>
  </si>
  <si>
    <t>1yvf</t>
  </si>
  <si>
    <t>1ywn</t>
  </si>
  <si>
    <t>1ywr</t>
  </si>
  <si>
    <t>2br1</t>
  </si>
  <si>
    <t>2bxr</t>
  </si>
  <si>
    <t>2dq7</t>
  </si>
  <si>
    <t>2fb8</t>
  </si>
  <si>
    <t>2g24</t>
  </si>
  <si>
    <t>2gh5</t>
  </si>
  <si>
    <t>2gsu</t>
  </si>
  <si>
    <t>2gyi</t>
  </si>
  <si>
    <t>2hiw</t>
  </si>
  <si>
    <t>2i0e</t>
  </si>
  <si>
    <t>2ivu</t>
  </si>
  <si>
    <t>3d4s</t>
  </si>
  <si>
    <t>3pcm</t>
  </si>
  <si>
    <t>4cox</t>
  </si>
  <si>
    <t>id</t>
  </si>
  <si>
    <t>category</t>
  </si>
  <si>
    <t>score</t>
  </si>
  <si>
    <t>prediction</t>
  </si>
  <si>
    <t>corr.pred?</t>
  </si>
  <si>
    <t>TrueP</t>
  </si>
  <si>
    <t>FalseP</t>
  </si>
  <si>
    <t>TrueN</t>
  </si>
  <si>
    <t>FalseN</t>
  </si>
  <si>
    <t>TOTAL</t>
  </si>
  <si>
    <t>COUNT</t>
  </si>
  <si>
    <t>PERCENTAGE</t>
  </si>
  <si>
    <t>tp</t>
  </si>
  <si>
    <t>fp</t>
  </si>
  <si>
    <t>tn</t>
  </si>
  <si>
    <t>fn</t>
  </si>
  <si>
    <t>Accuracy</t>
  </si>
  <si>
    <t>DRUGGABLE</t>
  </si>
  <si>
    <t>precision</t>
  </si>
  <si>
    <t>recall</t>
  </si>
  <si>
    <t>NONDRUGGABLE</t>
  </si>
  <si>
    <t>MEAN</t>
  </si>
  <si>
    <t>STD DEV</t>
  </si>
  <si>
    <t>LIMIT</t>
  </si>
  <si>
    <t>1b74</t>
  </si>
  <si>
    <t>1bls</t>
  </si>
  <si>
    <t>1bmq</t>
  </si>
  <si>
    <t>1e66</t>
  </si>
  <si>
    <t>1ec9</t>
  </si>
  <si>
    <t>1fk9</t>
  </si>
  <si>
    <t>1g98</t>
  </si>
  <si>
    <t>1kc7</t>
  </si>
  <si>
    <t>1kzn</t>
  </si>
  <si>
    <t>1lox</t>
  </si>
  <si>
    <t>1m0n</t>
  </si>
  <si>
    <t>1mai</t>
  </si>
  <si>
    <t>1od8</t>
  </si>
  <si>
    <t>1olq</t>
  </si>
  <si>
    <t>1oq5</t>
  </si>
  <si>
    <t>1pmn</t>
  </si>
  <si>
    <t>1pwm</t>
  </si>
  <si>
    <t>1px4</t>
  </si>
  <si>
    <t>1q41</t>
  </si>
  <si>
    <t>1r55</t>
  </si>
  <si>
    <t>1sqn</t>
  </si>
  <si>
    <t>1t46</t>
  </si>
  <si>
    <t>1unl</t>
  </si>
  <si>
    <t>1v16</t>
  </si>
  <si>
    <t>1wvc</t>
  </si>
  <si>
    <t>1xoz</t>
  </si>
  <si>
    <t>2aa2</t>
  </si>
  <si>
    <t>2cl5</t>
  </si>
  <si>
    <t>2i1m</t>
  </si>
  <si>
    <t>3b68</t>
  </si>
  <si>
    <t>3etr</t>
  </si>
  <si>
    <t>3f0r</t>
  </si>
  <si>
    <t>3f1q</t>
  </si>
  <si>
    <t>3ia4</t>
  </si>
  <si>
    <t>3jdw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</si>
</sst>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10" xfId="0" applyBorder="1"/>
    <xf numFmtId="0" fontId="16" fillId="0" borderId="0" xfId="0" applyFont="1"/>
    <xf numFmtId="0" fontId="16" fillId="0" borderId="11" xfId="0" applyFont="1" applyBorder="1"/>
    <xf numFmtId="0" fontId="0" fillId="0" borderId="12" xfId="0" applyBorder="1"/>
    <xf numFmtId="0" fontId="16" fillId="0" borderId="13" xfId="0" applyFont="1" applyBorder="1"/>
    <xf numFmtId="0" fontId="0" fillId="0" borderId="14" xfId="0" applyBorder="1"/>
    <xf numFmtId="0" fontId="16" fillId="0" borderId="15" xfId="0" applyFont="1" applyBorder="1"/>
    <xf numFmtId="0" fontId="0" fillId="0" borderId="1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workbookViewId="0"/>
  </sheetViews>
  <sheetFormatPr defaultRowHeight="15" x14ac:dyDescent="0.25"/>
  <sheetData>
    <row r="1" spans="1:9" x14ac:dyDescent="0.25">
      <c r="A1" s="1" t="s">
        <v>75</v>
      </c>
      <c r="B1" t="s">
        <v>77</v>
      </c>
      <c r="C1" t="s">
        <v>76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</row>
    <row r="2" spans="1:9" x14ac:dyDescent="0.25">
      <c r="A2" s="1" t="s">
        <v>0</v>
      </c>
      <c r="B2">
        <v>2.40936E-2</v>
      </c>
      <c r="C2">
        <v>0</v>
      </c>
      <c r="D2">
        <f>IF(B2&gt;=0.51,1,0)</f>
        <v>0</v>
      </c>
      <c r="E2">
        <f>IF(D2=C2,1,0)</f>
        <v>1</v>
      </c>
      <c r="F2">
        <f>IF(AND($C2=1,$D2=1),1,0)</f>
        <v>0</v>
      </c>
      <c r="G2">
        <f>IF(AND($C2=0,$D2=1),1,0)</f>
        <v>0</v>
      </c>
      <c r="H2">
        <f>IF(AND($C2=0,$D2=0),1,0)</f>
        <v>1</v>
      </c>
      <c r="I2">
        <f>IF(AND($C2=1,$D2=0),1,0)</f>
        <v>0</v>
      </c>
    </row>
    <row r="3" spans="1:9" x14ac:dyDescent="0.25">
      <c r="A3" s="1" t="s">
        <v>1</v>
      </c>
      <c r="B3">
        <v>0.55965299999999996</v>
      </c>
      <c r="C3">
        <v>0</v>
      </c>
      <c r="D3">
        <f t="shared" ref="D3:D66" si="0">IF(B3&gt;=0.51,1,0)</f>
        <v>1</v>
      </c>
      <c r="E3">
        <f t="shared" ref="E3:E66" si="1">IF(D3=C3,1,0)</f>
        <v>0</v>
      </c>
      <c r="F3">
        <f t="shared" ref="F3:F66" si="2">IF(AND($C3=1,$D3=1),1,0)</f>
        <v>0</v>
      </c>
      <c r="G3">
        <f t="shared" ref="G3:G66" si="3">IF(AND($C3=0,$D3=1),1,0)</f>
        <v>1</v>
      </c>
      <c r="H3">
        <f t="shared" ref="H3:H66" si="4">IF(AND($C3=0,$D3=0),1,0)</f>
        <v>0</v>
      </c>
      <c r="I3">
        <f t="shared" ref="I3:I66" si="5">IF(AND($C3=1,$D3=0),1,0)</f>
        <v>0</v>
      </c>
    </row>
    <row r="4" spans="1:9" x14ac:dyDescent="0.25">
      <c r="A4" s="1" t="s">
        <v>2</v>
      </c>
      <c r="B4">
        <v>0.763131</v>
      </c>
      <c r="C4">
        <v>1</v>
      </c>
      <c r="D4">
        <f t="shared" si="0"/>
        <v>1</v>
      </c>
      <c r="E4">
        <f t="shared" si="1"/>
        <v>1</v>
      </c>
      <c r="F4">
        <f t="shared" si="2"/>
        <v>1</v>
      </c>
      <c r="G4">
        <f t="shared" si="3"/>
        <v>0</v>
      </c>
      <c r="H4">
        <f t="shared" si="4"/>
        <v>0</v>
      </c>
      <c r="I4">
        <f t="shared" si="5"/>
        <v>0</v>
      </c>
    </row>
    <row r="5" spans="1:9" x14ac:dyDescent="0.25">
      <c r="A5" s="1" t="s">
        <v>3</v>
      </c>
      <c r="B5">
        <v>-6.8087599999999998E-2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 x14ac:dyDescent="0.25">
      <c r="A6" s="1" t="s">
        <v>4</v>
      </c>
      <c r="B6">
        <v>0.16830600000000001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</row>
    <row r="7" spans="1:9" x14ac:dyDescent="0.25">
      <c r="A7" s="1" t="s">
        <v>5</v>
      </c>
      <c r="B7">
        <v>8.7571399999999994E-2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  <c r="H7">
        <f t="shared" si="4"/>
        <v>1</v>
      </c>
      <c r="I7">
        <f t="shared" si="5"/>
        <v>0</v>
      </c>
    </row>
    <row r="8" spans="1:9" x14ac:dyDescent="0.25">
      <c r="A8" s="1" t="s">
        <v>6</v>
      </c>
      <c r="B8">
        <v>0.94097799999999998</v>
      </c>
      <c r="C8">
        <v>1</v>
      </c>
      <c r="D8">
        <f t="shared" si="0"/>
        <v>1</v>
      </c>
      <c r="E8">
        <f t="shared" si="1"/>
        <v>1</v>
      </c>
      <c r="F8">
        <f t="shared" si="2"/>
        <v>1</v>
      </c>
      <c r="G8">
        <f t="shared" si="3"/>
        <v>0</v>
      </c>
      <c r="H8">
        <f t="shared" si="4"/>
        <v>0</v>
      </c>
      <c r="I8">
        <f t="shared" si="5"/>
        <v>0</v>
      </c>
    </row>
    <row r="9" spans="1:9" x14ac:dyDescent="0.25">
      <c r="A9" s="1" t="s">
        <v>7</v>
      </c>
      <c r="B9">
        <v>0.216303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 x14ac:dyDescent="0.25">
      <c r="A10" s="1" t="s">
        <v>8</v>
      </c>
      <c r="B10">
        <v>0.45831300000000003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</row>
    <row r="11" spans="1:9" x14ac:dyDescent="0.25">
      <c r="A11" s="1" t="s">
        <v>9</v>
      </c>
      <c r="B11">
        <v>0.50087300000000001</v>
      </c>
      <c r="C11">
        <v>0</v>
      </c>
      <c r="D11">
        <f t="shared" si="0"/>
        <v>0</v>
      </c>
      <c r="E11">
        <f t="shared" si="1"/>
        <v>1</v>
      </c>
      <c r="F11">
        <f t="shared" si="2"/>
        <v>0</v>
      </c>
      <c r="G11">
        <f t="shared" si="3"/>
        <v>0</v>
      </c>
      <c r="H11">
        <f t="shared" si="4"/>
        <v>1</v>
      </c>
      <c r="I11">
        <f t="shared" si="5"/>
        <v>0</v>
      </c>
    </row>
    <row r="12" spans="1:9" x14ac:dyDescent="0.25">
      <c r="A12" s="1" t="s">
        <v>10</v>
      </c>
      <c r="B12">
        <v>0.39467600000000003</v>
      </c>
      <c r="C12">
        <v>1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1</v>
      </c>
    </row>
    <row r="13" spans="1:9" x14ac:dyDescent="0.25">
      <c r="A13" s="1" t="s">
        <v>11</v>
      </c>
      <c r="B13">
        <v>0.37959399999999999</v>
      </c>
      <c r="C13">
        <v>0</v>
      </c>
      <c r="D13">
        <f t="shared" si="0"/>
        <v>0</v>
      </c>
      <c r="E13">
        <f t="shared" si="1"/>
        <v>1</v>
      </c>
      <c r="F13">
        <f t="shared" si="2"/>
        <v>0</v>
      </c>
      <c r="G13">
        <f t="shared" si="3"/>
        <v>0</v>
      </c>
      <c r="H13">
        <f t="shared" si="4"/>
        <v>1</v>
      </c>
      <c r="I13">
        <f t="shared" si="5"/>
        <v>0</v>
      </c>
    </row>
    <row r="14" spans="1:9" x14ac:dyDescent="0.25">
      <c r="A14" s="1" t="s">
        <v>12</v>
      </c>
      <c r="B14">
        <v>1.16944</v>
      </c>
      <c r="C14">
        <v>1</v>
      </c>
      <c r="D14">
        <f t="shared" si="0"/>
        <v>1</v>
      </c>
      <c r="E14">
        <f t="shared" si="1"/>
        <v>1</v>
      </c>
      <c r="F14">
        <f t="shared" si="2"/>
        <v>1</v>
      </c>
      <c r="G14">
        <f t="shared" si="3"/>
        <v>0</v>
      </c>
      <c r="H14">
        <f t="shared" si="4"/>
        <v>0</v>
      </c>
      <c r="I14">
        <f t="shared" si="5"/>
        <v>0</v>
      </c>
    </row>
    <row r="15" spans="1:9" x14ac:dyDescent="0.25">
      <c r="A15" s="1" t="s">
        <v>13</v>
      </c>
      <c r="B15">
        <v>-0.13014899999999999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H15">
        <f t="shared" si="4"/>
        <v>1</v>
      </c>
      <c r="I15">
        <f t="shared" si="5"/>
        <v>0</v>
      </c>
    </row>
    <row r="16" spans="1:9" x14ac:dyDescent="0.25">
      <c r="A16" s="1" t="s">
        <v>14</v>
      </c>
      <c r="B16">
        <v>0.87905299999999997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 x14ac:dyDescent="0.25">
      <c r="A17" s="1" t="s">
        <v>15</v>
      </c>
      <c r="B17">
        <v>0.85583100000000001</v>
      </c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9" x14ac:dyDescent="0.25">
      <c r="A18" s="1" t="s">
        <v>16</v>
      </c>
      <c r="B18">
        <v>0.71279400000000004</v>
      </c>
      <c r="C18">
        <v>1</v>
      </c>
      <c r="D18">
        <f t="shared" si="0"/>
        <v>1</v>
      </c>
      <c r="E18">
        <f t="shared" si="1"/>
        <v>1</v>
      </c>
      <c r="F18">
        <f t="shared" si="2"/>
        <v>1</v>
      </c>
      <c r="G18">
        <f t="shared" si="3"/>
        <v>0</v>
      </c>
      <c r="H18">
        <f t="shared" si="4"/>
        <v>0</v>
      </c>
      <c r="I18">
        <f t="shared" si="5"/>
        <v>0</v>
      </c>
    </row>
    <row r="19" spans="1:9" x14ac:dyDescent="0.25">
      <c r="A19" s="1" t="s">
        <v>17</v>
      </c>
      <c r="B19">
        <v>0.48827399999999999</v>
      </c>
      <c r="C19">
        <v>0</v>
      </c>
      <c r="D19">
        <f t="shared" si="0"/>
        <v>0</v>
      </c>
      <c r="E19">
        <f t="shared" si="1"/>
        <v>1</v>
      </c>
      <c r="F19">
        <f t="shared" si="2"/>
        <v>0</v>
      </c>
      <c r="G19">
        <f t="shared" si="3"/>
        <v>0</v>
      </c>
      <c r="H19">
        <f t="shared" si="4"/>
        <v>1</v>
      </c>
      <c r="I19">
        <f t="shared" si="5"/>
        <v>0</v>
      </c>
    </row>
    <row r="20" spans="1:9" x14ac:dyDescent="0.25">
      <c r="A20" s="1" t="s">
        <v>18</v>
      </c>
      <c r="B20">
        <v>0.73048599999999997</v>
      </c>
      <c r="C20">
        <v>1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1:9" x14ac:dyDescent="0.25">
      <c r="A21" s="1" t="s">
        <v>19</v>
      </c>
      <c r="B21">
        <v>0.238842</v>
      </c>
      <c r="C21">
        <v>0</v>
      </c>
      <c r="D21">
        <f t="shared" si="0"/>
        <v>0</v>
      </c>
      <c r="E21">
        <f t="shared" si="1"/>
        <v>1</v>
      </c>
      <c r="F21">
        <f t="shared" si="2"/>
        <v>0</v>
      </c>
      <c r="G21">
        <f t="shared" si="3"/>
        <v>0</v>
      </c>
      <c r="H21">
        <f t="shared" si="4"/>
        <v>1</v>
      </c>
      <c r="I21">
        <f t="shared" si="5"/>
        <v>0</v>
      </c>
    </row>
    <row r="22" spans="1:9" x14ac:dyDescent="0.25">
      <c r="A22" s="1" t="s">
        <v>20</v>
      </c>
      <c r="B22">
        <v>0.73845700000000003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 x14ac:dyDescent="0.25">
      <c r="A23" s="1" t="s">
        <v>21</v>
      </c>
      <c r="B23">
        <v>1.0645800000000001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 x14ac:dyDescent="0.25">
      <c r="A24" s="1" t="s">
        <v>22</v>
      </c>
      <c r="B24">
        <v>1.3609100000000001</v>
      </c>
      <c r="C24">
        <v>1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1:9" x14ac:dyDescent="0.25">
      <c r="A25" s="1" t="s">
        <v>23</v>
      </c>
      <c r="B25">
        <v>0.66971700000000001</v>
      </c>
      <c r="C25">
        <v>1</v>
      </c>
      <c r="D25">
        <f t="shared" si="0"/>
        <v>1</v>
      </c>
      <c r="E25">
        <f t="shared" si="1"/>
        <v>1</v>
      </c>
      <c r="F25">
        <f t="shared" si="2"/>
        <v>1</v>
      </c>
      <c r="G25">
        <f t="shared" si="3"/>
        <v>0</v>
      </c>
      <c r="H25">
        <f t="shared" si="4"/>
        <v>0</v>
      </c>
      <c r="I25">
        <f t="shared" si="5"/>
        <v>0</v>
      </c>
    </row>
    <row r="26" spans="1:9" x14ac:dyDescent="0.25">
      <c r="A26" s="1" t="s">
        <v>24</v>
      </c>
      <c r="B26">
        <v>0.71816100000000005</v>
      </c>
      <c r="C26">
        <v>0</v>
      </c>
      <c r="D26">
        <f t="shared" si="0"/>
        <v>1</v>
      </c>
      <c r="E26">
        <f t="shared" si="1"/>
        <v>0</v>
      </c>
      <c r="F26">
        <f t="shared" si="2"/>
        <v>0</v>
      </c>
      <c r="G26">
        <f t="shared" si="3"/>
        <v>1</v>
      </c>
      <c r="H26">
        <f t="shared" si="4"/>
        <v>0</v>
      </c>
      <c r="I26">
        <f t="shared" si="5"/>
        <v>0</v>
      </c>
    </row>
    <row r="27" spans="1:9" x14ac:dyDescent="0.25">
      <c r="A27" s="1" t="s">
        <v>25</v>
      </c>
      <c r="B27">
        <v>1.05708</v>
      </c>
      <c r="C27">
        <v>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 x14ac:dyDescent="0.25">
      <c r="A28" s="1" t="s">
        <v>26</v>
      </c>
      <c r="B28">
        <v>0.30396800000000002</v>
      </c>
      <c r="C28">
        <v>1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1</v>
      </c>
    </row>
    <row r="29" spans="1:9" x14ac:dyDescent="0.25">
      <c r="A29" s="1" t="s">
        <v>27</v>
      </c>
      <c r="B29">
        <v>0.80923400000000001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 x14ac:dyDescent="0.25">
      <c r="A30" s="1" t="s">
        <v>28</v>
      </c>
      <c r="B30">
        <v>0.93048399999999998</v>
      </c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 x14ac:dyDescent="0.25">
      <c r="A31" s="1" t="s">
        <v>29</v>
      </c>
      <c r="B31">
        <v>0.38078200000000001</v>
      </c>
      <c r="C31">
        <v>0</v>
      </c>
      <c r="D31">
        <f t="shared" si="0"/>
        <v>0</v>
      </c>
      <c r="E31">
        <f t="shared" si="1"/>
        <v>1</v>
      </c>
      <c r="F31">
        <f t="shared" si="2"/>
        <v>0</v>
      </c>
      <c r="G31">
        <f t="shared" si="3"/>
        <v>0</v>
      </c>
      <c r="H31">
        <f t="shared" si="4"/>
        <v>1</v>
      </c>
      <c r="I31">
        <f t="shared" si="5"/>
        <v>0</v>
      </c>
    </row>
    <row r="32" spans="1:9" x14ac:dyDescent="0.25">
      <c r="A32" s="1" t="s">
        <v>30</v>
      </c>
      <c r="B32">
        <v>0.59754600000000002</v>
      </c>
      <c r="C3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 x14ac:dyDescent="0.25">
      <c r="A33" s="1" t="s">
        <v>31</v>
      </c>
      <c r="B33">
        <v>0.123184</v>
      </c>
      <c r="C33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  <c r="H33">
        <f t="shared" si="4"/>
        <v>1</v>
      </c>
      <c r="I33">
        <f t="shared" si="5"/>
        <v>0</v>
      </c>
    </row>
    <row r="34" spans="1:9" x14ac:dyDescent="0.25">
      <c r="A34" s="1" t="s">
        <v>32</v>
      </c>
      <c r="B34">
        <v>-4.70041E-2</v>
      </c>
      <c r="C34">
        <v>0</v>
      </c>
      <c r="D34">
        <f t="shared" si="0"/>
        <v>0</v>
      </c>
      <c r="E34">
        <f t="shared" si="1"/>
        <v>1</v>
      </c>
      <c r="F34">
        <f t="shared" si="2"/>
        <v>0</v>
      </c>
      <c r="G34">
        <f t="shared" si="3"/>
        <v>0</v>
      </c>
      <c r="H34">
        <f t="shared" si="4"/>
        <v>1</v>
      </c>
      <c r="I34">
        <f t="shared" si="5"/>
        <v>0</v>
      </c>
    </row>
    <row r="35" spans="1:9" x14ac:dyDescent="0.25">
      <c r="A35" s="1" t="s">
        <v>33</v>
      </c>
      <c r="B35">
        <v>0.85892999999999997</v>
      </c>
      <c r="C35">
        <v>1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</row>
    <row r="36" spans="1:9" x14ac:dyDescent="0.25">
      <c r="A36" s="1" t="s">
        <v>34</v>
      </c>
      <c r="B36">
        <v>0.12578300000000001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</row>
    <row r="37" spans="1:9" x14ac:dyDescent="0.25">
      <c r="A37" s="1" t="s">
        <v>35</v>
      </c>
      <c r="B37">
        <v>0.25673600000000002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H37">
        <f t="shared" si="4"/>
        <v>1</v>
      </c>
      <c r="I37">
        <f t="shared" si="5"/>
        <v>0</v>
      </c>
    </row>
    <row r="38" spans="1:9" x14ac:dyDescent="0.25">
      <c r="A38" s="1" t="s">
        <v>36</v>
      </c>
      <c r="B38">
        <v>0.59181300000000003</v>
      </c>
      <c r="C38">
        <v>1</v>
      </c>
      <c r="D38">
        <f t="shared" si="0"/>
        <v>1</v>
      </c>
      <c r="E38">
        <f t="shared" si="1"/>
        <v>1</v>
      </c>
      <c r="F38">
        <f t="shared" si="2"/>
        <v>1</v>
      </c>
      <c r="G38">
        <f t="shared" si="3"/>
        <v>0</v>
      </c>
      <c r="H38">
        <f t="shared" si="4"/>
        <v>0</v>
      </c>
      <c r="I38">
        <f t="shared" si="5"/>
        <v>0</v>
      </c>
    </row>
    <row r="39" spans="1:9" x14ac:dyDescent="0.25">
      <c r="A39" s="1" t="s">
        <v>37</v>
      </c>
      <c r="B39">
        <v>0.563307</v>
      </c>
      <c r="C39">
        <v>0</v>
      </c>
      <c r="D39">
        <f t="shared" si="0"/>
        <v>1</v>
      </c>
      <c r="E39">
        <f t="shared" si="1"/>
        <v>0</v>
      </c>
      <c r="F39">
        <f t="shared" si="2"/>
        <v>0</v>
      </c>
      <c r="G39">
        <f t="shared" si="3"/>
        <v>1</v>
      </c>
      <c r="H39">
        <f t="shared" si="4"/>
        <v>0</v>
      </c>
      <c r="I39">
        <f t="shared" si="5"/>
        <v>0</v>
      </c>
    </row>
    <row r="40" spans="1:9" x14ac:dyDescent="0.25">
      <c r="A40" s="1" t="s">
        <v>38</v>
      </c>
      <c r="B40">
        <v>0.78600499999999995</v>
      </c>
      <c r="C40">
        <v>1</v>
      </c>
      <c r="D40">
        <f t="shared" si="0"/>
        <v>1</v>
      </c>
      <c r="E40">
        <f t="shared" si="1"/>
        <v>1</v>
      </c>
      <c r="F40">
        <f t="shared" si="2"/>
        <v>1</v>
      </c>
      <c r="G40">
        <f t="shared" si="3"/>
        <v>0</v>
      </c>
      <c r="H40">
        <f t="shared" si="4"/>
        <v>0</v>
      </c>
      <c r="I40">
        <f t="shared" si="5"/>
        <v>0</v>
      </c>
    </row>
    <row r="41" spans="1:9" x14ac:dyDescent="0.25">
      <c r="A41" s="1" t="s">
        <v>39</v>
      </c>
      <c r="B41">
        <v>-0.22962199999999999</v>
      </c>
      <c r="C41">
        <v>0</v>
      </c>
      <c r="D41">
        <f t="shared" si="0"/>
        <v>0</v>
      </c>
      <c r="E41">
        <f t="shared" si="1"/>
        <v>1</v>
      </c>
      <c r="F41">
        <f t="shared" si="2"/>
        <v>0</v>
      </c>
      <c r="G41">
        <f t="shared" si="3"/>
        <v>0</v>
      </c>
      <c r="H41">
        <f t="shared" si="4"/>
        <v>1</v>
      </c>
      <c r="I41">
        <f t="shared" si="5"/>
        <v>0</v>
      </c>
    </row>
    <row r="42" spans="1:9" x14ac:dyDescent="0.25">
      <c r="A42" s="1" t="s">
        <v>40</v>
      </c>
      <c r="B42">
        <v>0.46838999999999997</v>
      </c>
      <c r="C4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  <c r="H42">
        <f t="shared" si="4"/>
        <v>1</v>
      </c>
      <c r="I42">
        <f t="shared" si="5"/>
        <v>0</v>
      </c>
    </row>
    <row r="43" spans="1:9" x14ac:dyDescent="0.25">
      <c r="A43" s="1" t="s">
        <v>41</v>
      </c>
      <c r="B43">
        <v>0.661825</v>
      </c>
      <c r="C43">
        <v>1</v>
      </c>
      <c r="D43">
        <f t="shared" si="0"/>
        <v>1</v>
      </c>
      <c r="E43">
        <f t="shared" si="1"/>
        <v>1</v>
      </c>
      <c r="F43">
        <f t="shared" si="2"/>
        <v>1</v>
      </c>
      <c r="G43">
        <f t="shared" si="3"/>
        <v>0</v>
      </c>
      <c r="H43">
        <f t="shared" si="4"/>
        <v>0</v>
      </c>
      <c r="I43">
        <f t="shared" si="5"/>
        <v>0</v>
      </c>
    </row>
    <row r="44" spans="1:9" x14ac:dyDescent="0.25">
      <c r="A44" s="1" t="s">
        <v>42</v>
      </c>
      <c r="B44">
        <v>1.26376</v>
      </c>
      <c r="C44">
        <v>1</v>
      </c>
      <c r="D44">
        <f t="shared" si="0"/>
        <v>1</v>
      </c>
      <c r="E44">
        <f t="shared" si="1"/>
        <v>1</v>
      </c>
      <c r="F44">
        <f t="shared" si="2"/>
        <v>1</v>
      </c>
      <c r="G44">
        <f t="shared" si="3"/>
        <v>0</v>
      </c>
      <c r="H44">
        <f t="shared" si="4"/>
        <v>0</v>
      </c>
      <c r="I44">
        <f t="shared" si="5"/>
        <v>0</v>
      </c>
    </row>
    <row r="45" spans="1:9" x14ac:dyDescent="0.25">
      <c r="A45" s="1" t="s">
        <v>43</v>
      </c>
      <c r="B45">
        <v>-0.15118000000000001</v>
      </c>
      <c r="C45">
        <v>0</v>
      </c>
      <c r="D45">
        <f t="shared" si="0"/>
        <v>0</v>
      </c>
      <c r="E45">
        <f t="shared" si="1"/>
        <v>1</v>
      </c>
      <c r="F45">
        <f t="shared" si="2"/>
        <v>0</v>
      </c>
      <c r="G45">
        <f t="shared" si="3"/>
        <v>0</v>
      </c>
      <c r="H45">
        <f t="shared" si="4"/>
        <v>1</v>
      </c>
      <c r="I45">
        <f t="shared" si="5"/>
        <v>0</v>
      </c>
    </row>
    <row r="46" spans="1:9" x14ac:dyDescent="0.25">
      <c r="A46" s="1" t="s">
        <v>44</v>
      </c>
      <c r="B46">
        <v>0.81418000000000001</v>
      </c>
      <c r="C46">
        <v>1</v>
      </c>
      <c r="D46">
        <f t="shared" si="0"/>
        <v>1</v>
      </c>
      <c r="E46">
        <f t="shared" si="1"/>
        <v>1</v>
      </c>
      <c r="F46">
        <f t="shared" si="2"/>
        <v>1</v>
      </c>
      <c r="G46">
        <f t="shared" si="3"/>
        <v>0</v>
      </c>
      <c r="H46">
        <f t="shared" si="4"/>
        <v>0</v>
      </c>
      <c r="I46">
        <f t="shared" si="5"/>
        <v>0</v>
      </c>
    </row>
    <row r="47" spans="1:9" x14ac:dyDescent="0.25">
      <c r="A47" s="1" t="s">
        <v>45</v>
      </c>
      <c r="B47">
        <v>1.3429899999999999</v>
      </c>
      <c r="C47">
        <v>1</v>
      </c>
      <c r="D47">
        <f t="shared" si="0"/>
        <v>1</v>
      </c>
      <c r="E47">
        <f t="shared" si="1"/>
        <v>1</v>
      </c>
      <c r="F47">
        <f t="shared" si="2"/>
        <v>1</v>
      </c>
      <c r="G47">
        <f t="shared" si="3"/>
        <v>0</v>
      </c>
      <c r="H47">
        <f t="shared" si="4"/>
        <v>0</v>
      </c>
      <c r="I47">
        <f t="shared" si="5"/>
        <v>0</v>
      </c>
    </row>
    <row r="48" spans="1:9" x14ac:dyDescent="0.25">
      <c r="A48" s="1" t="s">
        <v>46</v>
      </c>
      <c r="B48">
        <v>1.00962</v>
      </c>
      <c r="C48">
        <v>1</v>
      </c>
      <c r="D48">
        <f t="shared" si="0"/>
        <v>1</v>
      </c>
      <c r="E48">
        <f t="shared" si="1"/>
        <v>1</v>
      </c>
      <c r="F48">
        <f t="shared" si="2"/>
        <v>1</v>
      </c>
      <c r="G48">
        <f t="shared" si="3"/>
        <v>0</v>
      </c>
      <c r="H48">
        <f t="shared" si="4"/>
        <v>0</v>
      </c>
      <c r="I48">
        <f t="shared" si="5"/>
        <v>0</v>
      </c>
    </row>
    <row r="49" spans="1:9" x14ac:dyDescent="0.25">
      <c r="A49" s="1" t="s">
        <v>47</v>
      </c>
      <c r="B49">
        <v>0.386322</v>
      </c>
      <c r="C49">
        <v>0</v>
      </c>
      <c r="D49">
        <f t="shared" si="0"/>
        <v>0</v>
      </c>
      <c r="E49">
        <f t="shared" si="1"/>
        <v>1</v>
      </c>
      <c r="F49">
        <f t="shared" si="2"/>
        <v>0</v>
      </c>
      <c r="G49">
        <f t="shared" si="3"/>
        <v>0</v>
      </c>
      <c r="H49">
        <f t="shared" si="4"/>
        <v>1</v>
      </c>
      <c r="I49">
        <f t="shared" si="5"/>
        <v>0</v>
      </c>
    </row>
    <row r="50" spans="1:9" x14ac:dyDescent="0.25">
      <c r="A50" s="1" t="s">
        <v>48</v>
      </c>
      <c r="B50">
        <v>0.537802</v>
      </c>
      <c r="C50">
        <v>1</v>
      </c>
      <c r="D50">
        <f t="shared" si="0"/>
        <v>1</v>
      </c>
      <c r="E50">
        <f t="shared" si="1"/>
        <v>1</v>
      </c>
      <c r="F50">
        <f t="shared" si="2"/>
        <v>1</v>
      </c>
      <c r="G50">
        <f t="shared" si="3"/>
        <v>0</v>
      </c>
      <c r="H50">
        <f t="shared" si="4"/>
        <v>0</v>
      </c>
      <c r="I50">
        <f t="shared" si="5"/>
        <v>0</v>
      </c>
    </row>
    <row r="51" spans="1:9" x14ac:dyDescent="0.25">
      <c r="A51" s="1" t="s">
        <v>49</v>
      </c>
      <c r="B51">
        <v>0.70450900000000005</v>
      </c>
      <c r="C51">
        <v>1</v>
      </c>
      <c r="D51">
        <f t="shared" si="0"/>
        <v>1</v>
      </c>
      <c r="E51">
        <f t="shared" si="1"/>
        <v>1</v>
      </c>
      <c r="F51">
        <f t="shared" si="2"/>
        <v>1</v>
      </c>
      <c r="G51">
        <f t="shared" si="3"/>
        <v>0</v>
      </c>
      <c r="H51">
        <f t="shared" si="4"/>
        <v>0</v>
      </c>
      <c r="I51">
        <f t="shared" si="5"/>
        <v>0</v>
      </c>
    </row>
    <row r="52" spans="1:9" x14ac:dyDescent="0.25">
      <c r="A52" s="1" t="s">
        <v>50</v>
      </c>
      <c r="B52">
        <v>0.39050699999999999</v>
      </c>
      <c r="C52">
        <v>0</v>
      </c>
      <c r="D52">
        <f t="shared" si="0"/>
        <v>0</v>
      </c>
      <c r="E52">
        <f t="shared" si="1"/>
        <v>1</v>
      </c>
      <c r="F52">
        <f t="shared" si="2"/>
        <v>0</v>
      </c>
      <c r="G52">
        <f t="shared" si="3"/>
        <v>0</v>
      </c>
      <c r="H52">
        <f t="shared" si="4"/>
        <v>1</v>
      </c>
      <c r="I52">
        <f t="shared" si="5"/>
        <v>0</v>
      </c>
    </row>
    <row r="53" spans="1:9" x14ac:dyDescent="0.25">
      <c r="A53" s="1" t="s">
        <v>51</v>
      </c>
      <c r="B53">
        <v>1.1231800000000001</v>
      </c>
      <c r="C53">
        <v>1</v>
      </c>
      <c r="D53">
        <f t="shared" si="0"/>
        <v>1</v>
      </c>
      <c r="E53">
        <f t="shared" si="1"/>
        <v>1</v>
      </c>
      <c r="F53">
        <f t="shared" si="2"/>
        <v>1</v>
      </c>
      <c r="G53">
        <f t="shared" si="3"/>
        <v>0</v>
      </c>
      <c r="H53">
        <f t="shared" si="4"/>
        <v>0</v>
      </c>
      <c r="I53">
        <f t="shared" si="5"/>
        <v>0</v>
      </c>
    </row>
    <row r="54" spans="1:9" x14ac:dyDescent="0.25">
      <c r="A54" s="1" t="s">
        <v>52</v>
      </c>
      <c r="B54">
        <v>0.76544599999999996</v>
      </c>
      <c r="C54">
        <v>1</v>
      </c>
      <c r="D54">
        <f t="shared" si="0"/>
        <v>1</v>
      </c>
      <c r="E54">
        <f t="shared" si="1"/>
        <v>1</v>
      </c>
      <c r="F54">
        <f t="shared" si="2"/>
        <v>1</v>
      </c>
      <c r="G54">
        <f t="shared" si="3"/>
        <v>0</v>
      </c>
      <c r="H54">
        <f t="shared" si="4"/>
        <v>0</v>
      </c>
      <c r="I54">
        <f t="shared" si="5"/>
        <v>0</v>
      </c>
    </row>
    <row r="55" spans="1:9" x14ac:dyDescent="0.25">
      <c r="A55" s="1" t="s">
        <v>53</v>
      </c>
      <c r="B55">
        <v>0.751162</v>
      </c>
      <c r="C55">
        <v>1</v>
      </c>
      <c r="D55">
        <f t="shared" si="0"/>
        <v>1</v>
      </c>
      <c r="E55">
        <f t="shared" si="1"/>
        <v>1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0</v>
      </c>
    </row>
    <row r="56" spans="1:9" x14ac:dyDescent="0.25">
      <c r="A56" s="1" t="s">
        <v>54</v>
      </c>
      <c r="B56">
        <v>0.58152099999999995</v>
      </c>
      <c r="C56">
        <v>1</v>
      </c>
      <c r="D56">
        <f t="shared" si="0"/>
        <v>1</v>
      </c>
      <c r="E56">
        <f t="shared" si="1"/>
        <v>1</v>
      </c>
      <c r="F56">
        <f t="shared" si="2"/>
        <v>1</v>
      </c>
      <c r="G56">
        <f t="shared" si="3"/>
        <v>0</v>
      </c>
      <c r="H56">
        <f t="shared" si="4"/>
        <v>0</v>
      </c>
      <c r="I56">
        <f t="shared" si="5"/>
        <v>0</v>
      </c>
    </row>
    <row r="57" spans="1:9" x14ac:dyDescent="0.25">
      <c r="A57" s="1" t="s">
        <v>55</v>
      </c>
      <c r="B57">
        <v>0.12912899999999999</v>
      </c>
      <c r="C57">
        <v>0</v>
      </c>
      <c r="D57">
        <f t="shared" si="0"/>
        <v>0</v>
      </c>
      <c r="E57">
        <f t="shared" si="1"/>
        <v>1</v>
      </c>
      <c r="F57">
        <f t="shared" si="2"/>
        <v>0</v>
      </c>
      <c r="G57">
        <f t="shared" si="3"/>
        <v>0</v>
      </c>
      <c r="H57">
        <f t="shared" si="4"/>
        <v>1</v>
      </c>
      <c r="I57">
        <f t="shared" si="5"/>
        <v>0</v>
      </c>
    </row>
    <row r="58" spans="1:9" x14ac:dyDescent="0.25">
      <c r="A58" s="1" t="s">
        <v>56</v>
      </c>
      <c r="B58">
        <v>0.74330300000000005</v>
      </c>
      <c r="C58">
        <v>1</v>
      </c>
      <c r="D58">
        <f t="shared" si="0"/>
        <v>1</v>
      </c>
      <c r="E58">
        <f t="shared" si="1"/>
        <v>1</v>
      </c>
      <c r="F58">
        <f t="shared" si="2"/>
        <v>1</v>
      </c>
      <c r="G58">
        <f t="shared" si="3"/>
        <v>0</v>
      </c>
      <c r="H58">
        <f t="shared" si="4"/>
        <v>0</v>
      </c>
      <c r="I58">
        <f t="shared" si="5"/>
        <v>0</v>
      </c>
    </row>
    <row r="59" spans="1:9" x14ac:dyDescent="0.25">
      <c r="A59" s="1" t="s">
        <v>57</v>
      </c>
      <c r="B59">
        <v>0.70829200000000003</v>
      </c>
      <c r="C59">
        <v>1</v>
      </c>
      <c r="D59">
        <f t="shared" si="0"/>
        <v>1</v>
      </c>
      <c r="E59">
        <f t="shared" si="1"/>
        <v>1</v>
      </c>
      <c r="F59">
        <f t="shared" si="2"/>
        <v>1</v>
      </c>
      <c r="G59">
        <f t="shared" si="3"/>
        <v>0</v>
      </c>
      <c r="H59">
        <f t="shared" si="4"/>
        <v>0</v>
      </c>
      <c r="I59">
        <f t="shared" si="5"/>
        <v>0</v>
      </c>
    </row>
    <row r="60" spans="1:9" x14ac:dyDescent="0.25">
      <c r="A60" s="1" t="s">
        <v>58</v>
      </c>
      <c r="B60">
        <v>0.82762500000000006</v>
      </c>
      <c r="C60">
        <v>1</v>
      </c>
      <c r="D60">
        <f t="shared" si="0"/>
        <v>1</v>
      </c>
      <c r="E60">
        <f t="shared" si="1"/>
        <v>1</v>
      </c>
      <c r="F60">
        <f t="shared" si="2"/>
        <v>1</v>
      </c>
      <c r="G60">
        <f t="shared" si="3"/>
        <v>0</v>
      </c>
      <c r="H60">
        <f t="shared" si="4"/>
        <v>0</v>
      </c>
      <c r="I60">
        <f t="shared" si="5"/>
        <v>0</v>
      </c>
    </row>
    <row r="61" spans="1:9" x14ac:dyDescent="0.25">
      <c r="A61" s="1" t="s">
        <v>59</v>
      </c>
      <c r="B61">
        <v>1.1530100000000001</v>
      </c>
      <c r="C61">
        <v>1</v>
      </c>
      <c r="D61">
        <f t="shared" si="0"/>
        <v>1</v>
      </c>
      <c r="E61">
        <f t="shared" si="1"/>
        <v>1</v>
      </c>
      <c r="F61">
        <f t="shared" si="2"/>
        <v>1</v>
      </c>
      <c r="G61">
        <f t="shared" si="3"/>
        <v>0</v>
      </c>
      <c r="H61">
        <f t="shared" si="4"/>
        <v>0</v>
      </c>
      <c r="I61">
        <f t="shared" si="5"/>
        <v>0</v>
      </c>
    </row>
    <row r="62" spans="1:9" x14ac:dyDescent="0.25">
      <c r="A62" s="1" t="s">
        <v>60</v>
      </c>
      <c r="B62">
        <v>0.92958799999999997</v>
      </c>
      <c r="C62">
        <v>1</v>
      </c>
      <c r="D62">
        <f t="shared" si="0"/>
        <v>1</v>
      </c>
      <c r="E62">
        <f t="shared" si="1"/>
        <v>1</v>
      </c>
      <c r="F62">
        <f t="shared" si="2"/>
        <v>1</v>
      </c>
      <c r="G62">
        <f t="shared" si="3"/>
        <v>0</v>
      </c>
      <c r="H62">
        <f t="shared" si="4"/>
        <v>0</v>
      </c>
      <c r="I62">
        <f t="shared" si="5"/>
        <v>0</v>
      </c>
    </row>
    <row r="63" spans="1:9" x14ac:dyDescent="0.25">
      <c r="A63" s="1" t="s">
        <v>61</v>
      </c>
      <c r="B63">
        <v>0.60659099999999999</v>
      </c>
      <c r="C63">
        <v>1</v>
      </c>
      <c r="D63">
        <f t="shared" si="0"/>
        <v>1</v>
      </c>
      <c r="E63">
        <f t="shared" si="1"/>
        <v>1</v>
      </c>
      <c r="F63">
        <f t="shared" si="2"/>
        <v>1</v>
      </c>
      <c r="G63">
        <f t="shared" si="3"/>
        <v>0</v>
      </c>
      <c r="H63">
        <f t="shared" si="4"/>
        <v>0</v>
      </c>
      <c r="I63">
        <f t="shared" si="5"/>
        <v>0</v>
      </c>
    </row>
    <row r="64" spans="1:9" x14ac:dyDescent="0.25">
      <c r="A64" s="1" t="s">
        <v>62</v>
      </c>
      <c r="B64">
        <v>0.90010900000000005</v>
      </c>
      <c r="C64">
        <v>1</v>
      </c>
      <c r="D64">
        <f t="shared" si="0"/>
        <v>1</v>
      </c>
      <c r="E64">
        <f t="shared" si="1"/>
        <v>1</v>
      </c>
      <c r="F64">
        <f t="shared" si="2"/>
        <v>1</v>
      </c>
      <c r="G64">
        <f t="shared" si="3"/>
        <v>0</v>
      </c>
      <c r="H64">
        <f t="shared" si="4"/>
        <v>0</v>
      </c>
      <c r="I64">
        <f t="shared" si="5"/>
        <v>0</v>
      </c>
    </row>
    <row r="65" spans="1:9" x14ac:dyDescent="0.25">
      <c r="A65" s="1" t="s">
        <v>63</v>
      </c>
      <c r="B65">
        <v>0.87228600000000001</v>
      </c>
      <c r="C65">
        <v>1</v>
      </c>
      <c r="D65">
        <f t="shared" si="0"/>
        <v>1</v>
      </c>
      <c r="E65">
        <f t="shared" si="1"/>
        <v>1</v>
      </c>
      <c r="F65">
        <f t="shared" si="2"/>
        <v>1</v>
      </c>
      <c r="G65">
        <f t="shared" si="3"/>
        <v>0</v>
      </c>
      <c r="H65">
        <f t="shared" si="4"/>
        <v>0</v>
      </c>
      <c r="I65">
        <f t="shared" si="5"/>
        <v>0</v>
      </c>
    </row>
    <row r="66" spans="1:9" x14ac:dyDescent="0.25">
      <c r="A66" s="1" t="s">
        <v>64</v>
      </c>
      <c r="B66">
        <v>0.90556300000000001</v>
      </c>
      <c r="C66">
        <v>1</v>
      </c>
      <c r="D66">
        <f t="shared" si="0"/>
        <v>1</v>
      </c>
      <c r="E66">
        <f t="shared" si="1"/>
        <v>1</v>
      </c>
      <c r="F66">
        <f t="shared" si="2"/>
        <v>1</v>
      </c>
      <c r="G66">
        <f t="shared" si="3"/>
        <v>0</v>
      </c>
      <c r="H66">
        <f t="shared" si="4"/>
        <v>0</v>
      </c>
      <c r="I66">
        <f t="shared" si="5"/>
        <v>0</v>
      </c>
    </row>
    <row r="67" spans="1:9" x14ac:dyDescent="0.25">
      <c r="A67" s="1" t="s">
        <v>65</v>
      </c>
      <c r="B67">
        <v>1.0397400000000001</v>
      </c>
      <c r="C67">
        <v>1</v>
      </c>
      <c r="D67">
        <f t="shared" ref="D67:D76" si="6">IF(B67&gt;=0.51,1,0)</f>
        <v>1</v>
      </c>
      <c r="E67">
        <f t="shared" ref="E67:E76" si="7">IF(D67=C67,1,0)</f>
        <v>1</v>
      </c>
      <c r="F67">
        <f t="shared" ref="F67:F76" si="8">IF(AND($C67=1,$D67=1),1,0)</f>
        <v>1</v>
      </c>
      <c r="G67">
        <f t="shared" ref="G67:G76" si="9">IF(AND($C67=0,$D67=1),1,0)</f>
        <v>0</v>
      </c>
      <c r="H67">
        <f t="shared" ref="H67:H76" si="10">IF(AND($C67=0,$D67=0),1,0)</f>
        <v>0</v>
      </c>
      <c r="I67">
        <f t="shared" ref="I67:I76" si="11">IF(AND($C67=1,$D67=0),1,0)</f>
        <v>0</v>
      </c>
    </row>
    <row r="68" spans="1:9" x14ac:dyDescent="0.25">
      <c r="A68" s="1" t="s">
        <v>66</v>
      </c>
      <c r="B68">
        <v>0.56337800000000005</v>
      </c>
      <c r="C68">
        <v>1</v>
      </c>
      <c r="D68">
        <f t="shared" si="6"/>
        <v>1</v>
      </c>
      <c r="E68">
        <f t="shared" si="7"/>
        <v>1</v>
      </c>
      <c r="F68">
        <f t="shared" si="8"/>
        <v>1</v>
      </c>
      <c r="G68">
        <f t="shared" si="9"/>
        <v>0</v>
      </c>
      <c r="H68">
        <f t="shared" si="10"/>
        <v>0</v>
      </c>
      <c r="I68">
        <f t="shared" si="11"/>
        <v>0</v>
      </c>
    </row>
    <row r="69" spans="1:9" x14ac:dyDescent="0.25">
      <c r="A69" s="1" t="s">
        <v>67</v>
      </c>
      <c r="B69">
        <v>0.54463899999999998</v>
      </c>
      <c r="C69">
        <v>0</v>
      </c>
      <c r="D69">
        <f t="shared" si="6"/>
        <v>1</v>
      </c>
      <c r="E69">
        <f t="shared" si="7"/>
        <v>0</v>
      </c>
      <c r="F69">
        <f t="shared" si="8"/>
        <v>0</v>
      </c>
      <c r="G69">
        <f t="shared" si="9"/>
        <v>1</v>
      </c>
      <c r="H69">
        <f t="shared" si="10"/>
        <v>0</v>
      </c>
      <c r="I69">
        <f t="shared" si="11"/>
        <v>0</v>
      </c>
    </row>
    <row r="70" spans="1:9" x14ac:dyDescent="0.25">
      <c r="A70" s="1" t="s">
        <v>68</v>
      </c>
      <c r="B70">
        <v>0.131498</v>
      </c>
      <c r="C70">
        <v>0</v>
      </c>
      <c r="D70">
        <f t="shared" si="6"/>
        <v>0</v>
      </c>
      <c r="E70">
        <f t="shared" si="7"/>
        <v>1</v>
      </c>
      <c r="F70">
        <f t="shared" si="8"/>
        <v>0</v>
      </c>
      <c r="G70">
        <f t="shared" si="9"/>
        <v>0</v>
      </c>
      <c r="H70">
        <f t="shared" si="10"/>
        <v>1</v>
      </c>
      <c r="I70">
        <f t="shared" si="11"/>
        <v>0</v>
      </c>
    </row>
    <row r="71" spans="1:9" x14ac:dyDescent="0.25">
      <c r="A71" s="1" t="s">
        <v>69</v>
      </c>
      <c r="B71">
        <v>1.19292</v>
      </c>
      <c r="C71">
        <v>1</v>
      </c>
      <c r="D71">
        <f t="shared" si="6"/>
        <v>1</v>
      </c>
      <c r="E71">
        <f t="shared" si="7"/>
        <v>1</v>
      </c>
      <c r="F71">
        <f t="shared" si="8"/>
        <v>1</v>
      </c>
      <c r="G71">
        <f t="shared" si="9"/>
        <v>0</v>
      </c>
      <c r="H71">
        <f t="shared" si="10"/>
        <v>0</v>
      </c>
      <c r="I71">
        <f t="shared" si="11"/>
        <v>0</v>
      </c>
    </row>
    <row r="72" spans="1:9" x14ac:dyDescent="0.25">
      <c r="A72" s="1" t="s">
        <v>70</v>
      </c>
      <c r="B72">
        <v>0.642432</v>
      </c>
      <c r="C72">
        <v>1</v>
      </c>
      <c r="D72">
        <f t="shared" si="6"/>
        <v>1</v>
      </c>
      <c r="E72">
        <f t="shared" si="7"/>
        <v>1</v>
      </c>
      <c r="F72">
        <f t="shared" si="8"/>
        <v>1</v>
      </c>
      <c r="G72">
        <f t="shared" si="9"/>
        <v>0</v>
      </c>
      <c r="H72">
        <f t="shared" si="10"/>
        <v>0</v>
      </c>
      <c r="I72">
        <f t="shared" si="11"/>
        <v>0</v>
      </c>
    </row>
    <row r="73" spans="1:9" x14ac:dyDescent="0.25">
      <c r="A73" s="1" t="s">
        <v>71</v>
      </c>
      <c r="B73">
        <v>0.85458800000000001</v>
      </c>
      <c r="C73">
        <v>1</v>
      </c>
      <c r="D73">
        <f t="shared" si="6"/>
        <v>1</v>
      </c>
      <c r="E73">
        <f t="shared" si="7"/>
        <v>1</v>
      </c>
      <c r="F73">
        <f t="shared" si="8"/>
        <v>1</v>
      </c>
      <c r="G73">
        <f t="shared" si="9"/>
        <v>0</v>
      </c>
      <c r="H73">
        <f t="shared" si="10"/>
        <v>0</v>
      </c>
      <c r="I73">
        <f t="shared" si="11"/>
        <v>0</v>
      </c>
    </row>
    <row r="74" spans="1:9" x14ac:dyDescent="0.25">
      <c r="A74" s="1" t="s">
        <v>72</v>
      </c>
      <c r="B74">
        <v>0.91705700000000001</v>
      </c>
      <c r="C74">
        <v>1</v>
      </c>
      <c r="D74">
        <f t="shared" si="6"/>
        <v>1</v>
      </c>
      <c r="E74">
        <f t="shared" si="7"/>
        <v>1</v>
      </c>
      <c r="F74">
        <f t="shared" si="8"/>
        <v>1</v>
      </c>
      <c r="G74">
        <f t="shared" si="9"/>
        <v>0</v>
      </c>
      <c r="H74">
        <f t="shared" si="10"/>
        <v>0</v>
      </c>
      <c r="I74">
        <f t="shared" si="11"/>
        <v>0</v>
      </c>
    </row>
    <row r="75" spans="1:9" x14ac:dyDescent="0.25">
      <c r="A75" s="1" t="s">
        <v>73</v>
      </c>
      <c r="B75">
        <v>0.480458</v>
      </c>
      <c r="C75">
        <v>0</v>
      </c>
      <c r="D75">
        <f t="shared" si="6"/>
        <v>0</v>
      </c>
      <c r="E75">
        <f t="shared" si="7"/>
        <v>1</v>
      </c>
      <c r="F75">
        <f t="shared" si="8"/>
        <v>0</v>
      </c>
      <c r="G75">
        <f t="shared" si="9"/>
        <v>0</v>
      </c>
      <c r="H75">
        <f t="shared" si="10"/>
        <v>1</v>
      </c>
      <c r="I75">
        <f t="shared" si="11"/>
        <v>0</v>
      </c>
    </row>
    <row r="76" spans="1:9" x14ac:dyDescent="0.25">
      <c r="A76" s="1" t="s">
        <v>74</v>
      </c>
      <c r="B76">
        <v>1.17774</v>
      </c>
      <c r="C76">
        <v>1</v>
      </c>
      <c r="D76">
        <f t="shared" si="6"/>
        <v>1</v>
      </c>
      <c r="E76">
        <f t="shared" si="7"/>
        <v>1</v>
      </c>
      <c r="F76">
        <f t="shared" si="8"/>
        <v>1</v>
      </c>
      <c r="G76">
        <f t="shared" si="9"/>
        <v>0</v>
      </c>
      <c r="H76">
        <f t="shared" si="10"/>
        <v>0</v>
      </c>
      <c r="I76">
        <f t="shared" si="11"/>
        <v>0</v>
      </c>
    </row>
    <row r="77" spans="1:9" ht="15.75" thickBot="1" x14ac:dyDescent="0.3">
      <c r="D77" s="2"/>
      <c r="E77" s="2"/>
      <c r="F77" s="2"/>
      <c r="G77" s="2"/>
      <c r="H77" s="2"/>
      <c r="I77" s="2"/>
    </row>
    <row r="78" spans="1:9" ht="15.75" thickTop="1" x14ac:dyDescent="0.25">
      <c r="D78" s="3" t="s">
        <v>84</v>
      </c>
      <c r="E78">
        <f>SUM(E2:E77)</f>
        <v>69</v>
      </c>
      <c r="F78">
        <f t="shared" ref="F78:I78" si="12">SUM(F2:F77)</f>
        <v>45</v>
      </c>
      <c r="G78">
        <f t="shared" si="12"/>
        <v>4</v>
      </c>
      <c r="H78">
        <f t="shared" si="12"/>
        <v>24</v>
      </c>
      <c r="I78">
        <f t="shared" si="12"/>
        <v>2</v>
      </c>
    </row>
    <row r="79" spans="1:9" x14ac:dyDescent="0.25">
      <c r="D79" s="3" t="s">
        <v>85</v>
      </c>
      <c r="E79">
        <f>COUNT(E2:E77)</f>
        <v>75</v>
      </c>
      <c r="F79">
        <f t="shared" ref="F79:I79" si="13">COUNT(F2:F77)</f>
        <v>75</v>
      </c>
      <c r="G79">
        <f t="shared" si="13"/>
        <v>75</v>
      </c>
      <c r="H79">
        <f t="shared" si="13"/>
        <v>75</v>
      </c>
      <c r="I79">
        <f t="shared" si="13"/>
        <v>75</v>
      </c>
    </row>
    <row r="80" spans="1:9" x14ac:dyDescent="0.25">
      <c r="D80" s="3" t="s">
        <v>86</v>
      </c>
      <c r="E80">
        <f>100*(E78/E79)</f>
        <v>92</v>
      </c>
      <c r="F80">
        <f t="shared" ref="F80:I80" si="14">100*(F78/F79)</f>
        <v>60</v>
      </c>
      <c r="G80">
        <f t="shared" si="14"/>
        <v>5.3333333333333339</v>
      </c>
      <c r="H80">
        <f t="shared" si="14"/>
        <v>32</v>
      </c>
      <c r="I80">
        <f t="shared" si="14"/>
        <v>2.666666666666667</v>
      </c>
    </row>
    <row r="81" spans="4:9" x14ac:dyDescent="0.25">
      <c r="F81" s="3" t="s">
        <v>87</v>
      </c>
      <c r="G81" s="3" t="s">
        <v>88</v>
      </c>
      <c r="H81" s="3" t="s">
        <v>89</v>
      </c>
      <c r="I81" s="3" t="s">
        <v>90</v>
      </c>
    </row>
    <row r="82" spans="4:9" ht="15.75" thickBot="1" x14ac:dyDescent="0.3">
      <c r="F82">
        <f>F78</f>
        <v>45</v>
      </c>
      <c r="G82">
        <f t="shared" ref="G82:H82" si="15">G78</f>
        <v>4</v>
      </c>
      <c r="H82">
        <f t="shared" si="15"/>
        <v>24</v>
      </c>
      <c r="I82">
        <f>I78</f>
        <v>2</v>
      </c>
    </row>
    <row r="83" spans="4:9" ht="15.75" thickTop="1" x14ac:dyDescent="0.25">
      <c r="D83" s="4" t="s">
        <v>91</v>
      </c>
      <c r="E83" s="5">
        <f>E78/E79</f>
        <v>0.92</v>
      </c>
    </row>
    <row r="84" spans="4:9" x14ac:dyDescent="0.25">
      <c r="D84" s="6" t="s">
        <v>92</v>
      </c>
      <c r="E84" s="7"/>
    </row>
    <row r="85" spans="4:9" x14ac:dyDescent="0.25">
      <c r="D85" s="6" t="s">
        <v>93</v>
      </c>
      <c r="E85" s="7">
        <f>F82/(F82+G82)</f>
        <v>0.91836734693877553</v>
      </c>
    </row>
    <row r="86" spans="4:9" x14ac:dyDescent="0.25">
      <c r="D86" s="6" t="s">
        <v>94</v>
      </c>
      <c r="E86" s="7">
        <f>F82/(F82+I82)</f>
        <v>0.95744680851063835</v>
      </c>
    </row>
    <row r="87" spans="4:9" x14ac:dyDescent="0.25">
      <c r="D87" s="6" t="s">
        <v>95</v>
      </c>
      <c r="E87" s="7"/>
    </row>
    <row r="88" spans="4:9" x14ac:dyDescent="0.25">
      <c r="D88" s="6" t="s">
        <v>93</v>
      </c>
      <c r="E88" s="7">
        <f>H82/(H82+I82)</f>
        <v>0.92307692307692313</v>
      </c>
    </row>
    <row r="89" spans="4:9" ht="15.75" thickBot="1" x14ac:dyDescent="0.3">
      <c r="D89" s="8" t="s">
        <v>94</v>
      </c>
      <c r="E89" s="9">
        <f>H82/(H82+G82)</f>
        <v>0.8571428571428571</v>
      </c>
    </row>
    <row r="90" spans="4:9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/>
  </sheetViews>
  <sheetFormatPr defaultRowHeight="15" x14ac:dyDescent="0.25"/>
  <sheetData>
    <row r="1" spans="1:9" x14ac:dyDescent="0.25">
      <c r="A1" s="1" t="s">
        <v>75</v>
      </c>
      <c r="B1" t="s">
        <v>77</v>
      </c>
      <c r="C1" t="s">
        <v>76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</row>
    <row r="2" spans="1:9" x14ac:dyDescent="0.25">
      <c r="A2" s="1" t="s">
        <v>99</v>
      </c>
      <c r="B2">
        <v>0.23735600000000001</v>
      </c>
      <c r="C2">
        <v>0</v>
      </c>
      <c r="D2">
        <f>IF(B2&gt;=0.51,1,0)</f>
        <v>0</v>
      </c>
      <c r="E2">
        <f>IF(D2=C2,1,0)</f>
        <v>1</v>
      </c>
      <c r="F2">
        <f>IF(AND($C2=1,$D2=1),1,0)</f>
        <v>0</v>
      </c>
      <c r="G2">
        <f>IF(AND($C2=0,$D2=1),1,0)</f>
        <v>0</v>
      </c>
      <c r="H2">
        <f>IF(AND($C2=0,$D2=0),1,0)</f>
        <v>1</v>
      </c>
      <c r="I2">
        <f>IF(AND($C2=1,$D2=0),1,0)</f>
        <v>0</v>
      </c>
    </row>
    <row r="3" spans="1:9" x14ac:dyDescent="0.25">
      <c r="A3" s="1" t="s">
        <v>100</v>
      </c>
      <c r="B3">
        <v>7.9891100000000007E-2</v>
      </c>
      <c r="C3">
        <v>0</v>
      </c>
      <c r="D3">
        <f t="shared" ref="D3:D38" si="0">IF(B3&gt;=0.51,1,0)</f>
        <v>0</v>
      </c>
      <c r="E3">
        <f t="shared" ref="E3:E38" si="1">IF(D3=C3,1,0)</f>
        <v>1</v>
      </c>
      <c r="F3">
        <f t="shared" ref="F3:F38" si="2">IF(AND($C3=1,$D3=1),1,0)</f>
        <v>0</v>
      </c>
      <c r="G3">
        <f t="shared" ref="G3:G38" si="3">IF(AND($C3=0,$D3=1),1,0)</f>
        <v>0</v>
      </c>
      <c r="H3">
        <f t="shared" ref="H3:H38" si="4">IF(AND($C3=0,$D3=0),1,0)</f>
        <v>1</v>
      </c>
      <c r="I3">
        <f t="shared" ref="I3:I38" si="5">IF(AND($C3=1,$D3=0),1,0)</f>
        <v>0</v>
      </c>
    </row>
    <row r="4" spans="1:9" x14ac:dyDescent="0.25">
      <c r="A4" s="1" t="s">
        <v>101</v>
      </c>
      <c r="B4">
        <v>0.167465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 x14ac:dyDescent="0.25">
      <c r="A5" s="1" t="s">
        <v>102</v>
      </c>
      <c r="B5">
        <v>0.874556</v>
      </c>
      <c r="C5">
        <v>1</v>
      </c>
      <c r="D5">
        <f t="shared" si="0"/>
        <v>1</v>
      </c>
      <c r="E5">
        <f t="shared" si="1"/>
        <v>1</v>
      </c>
      <c r="F5">
        <f t="shared" si="2"/>
        <v>1</v>
      </c>
      <c r="G5">
        <f t="shared" si="3"/>
        <v>0</v>
      </c>
      <c r="H5">
        <f t="shared" si="4"/>
        <v>0</v>
      </c>
      <c r="I5">
        <f t="shared" si="5"/>
        <v>0</v>
      </c>
    </row>
    <row r="6" spans="1:9" x14ac:dyDescent="0.25">
      <c r="A6" s="1" t="s">
        <v>103</v>
      </c>
      <c r="B6">
        <v>-0.42063499999999998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</row>
    <row r="7" spans="1:9" x14ac:dyDescent="0.25">
      <c r="A7" s="1" t="s">
        <v>104</v>
      </c>
      <c r="B7">
        <v>0.93779900000000005</v>
      </c>
      <c r="C7">
        <v>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0</v>
      </c>
      <c r="H7">
        <f t="shared" si="4"/>
        <v>0</v>
      </c>
      <c r="I7">
        <f t="shared" si="5"/>
        <v>0</v>
      </c>
    </row>
    <row r="8" spans="1:9" x14ac:dyDescent="0.25">
      <c r="A8" s="1" t="s">
        <v>105</v>
      </c>
      <c r="B8">
        <v>8.3422499999999997E-2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1</v>
      </c>
      <c r="I8">
        <f t="shared" si="5"/>
        <v>0</v>
      </c>
    </row>
    <row r="9" spans="1:9" x14ac:dyDescent="0.25">
      <c r="A9" s="1" t="s">
        <v>106</v>
      </c>
      <c r="B9">
        <v>-0.35981299999999999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 x14ac:dyDescent="0.25">
      <c r="A10" s="1" t="s">
        <v>107</v>
      </c>
      <c r="B10">
        <v>0.678373</v>
      </c>
      <c r="C10">
        <v>1</v>
      </c>
      <c r="D10">
        <f t="shared" si="0"/>
        <v>1</v>
      </c>
      <c r="E10">
        <f t="shared" si="1"/>
        <v>1</v>
      </c>
      <c r="F10">
        <f t="shared" si="2"/>
        <v>1</v>
      </c>
      <c r="G10">
        <f t="shared" si="3"/>
        <v>0</v>
      </c>
      <c r="H10">
        <f t="shared" si="4"/>
        <v>0</v>
      </c>
      <c r="I10">
        <f t="shared" si="5"/>
        <v>0</v>
      </c>
    </row>
    <row r="11" spans="1:9" x14ac:dyDescent="0.25">
      <c r="A11" s="1" t="s">
        <v>108</v>
      </c>
      <c r="B11">
        <v>1.0692200000000001</v>
      </c>
      <c r="C11">
        <v>1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0</v>
      </c>
    </row>
    <row r="12" spans="1:9" x14ac:dyDescent="0.25">
      <c r="A12" s="1" t="s">
        <v>109</v>
      </c>
      <c r="B12">
        <v>0.70932600000000001</v>
      </c>
      <c r="C12">
        <v>0</v>
      </c>
      <c r="D12">
        <f t="shared" si="0"/>
        <v>1</v>
      </c>
      <c r="E12">
        <f t="shared" si="1"/>
        <v>0</v>
      </c>
      <c r="F12">
        <f t="shared" si="2"/>
        <v>0</v>
      </c>
      <c r="G12">
        <f t="shared" si="3"/>
        <v>1</v>
      </c>
      <c r="H12">
        <f t="shared" si="4"/>
        <v>0</v>
      </c>
      <c r="I12">
        <f t="shared" si="5"/>
        <v>0</v>
      </c>
    </row>
    <row r="13" spans="1:9" x14ac:dyDescent="0.25">
      <c r="A13" s="1" t="s">
        <v>110</v>
      </c>
      <c r="B13">
        <v>-5.3045000000000002E-2</v>
      </c>
      <c r="C13">
        <v>0</v>
      </c>
      <c r="D13">
        <f t="shared" si="0"/>
        <v>0</v>
      </c>
      <c r="E13">
        <f t="shared" si="1"/>
        <v>1</v>
      </c>
      <c r="F13">
        <f t="shared" si="2"/>
        <v>0</v>
      </c>
      <c r="G13">
        <f t="shared" si="3"/>
        <v>0</v>
      </c>
      <c r="H13">
        <f t="shared" si="4"/>
        <v>1</v>
      </c>
      <c r="I13">
        <f t="shared" si="5"/>
        <v>0</v>
      </c>
    </row>
    <row r="14" spans="1:9" x14ac:dyDescent="0.25">
      <c r="A14" s="1" t="s">
        <v>111</v>
      </c>
      <c r="B14">
        <v>-3.3328299999999998E-2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 x14ac:dyDescent="0.25">
      <c r="A15" s="1" t="s">
        <v>112</v>
      </c>
      <c r="B15">
        <v>-0.253882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H15">
        <f t="shared" si="4"/>
        <v>1</v>
      </c>
      <c r="I15">
        <f t="shared" si="5"/>
        <v>0</v>
      </c>
    </row>
    <row r="16" spans="1:9" x14ac:dyDescent="0.25">
      <c r="A16" s="1" t="s">
        <v>113</v>
      </c>
      <c r="B16">
        <v>0.77337699999999998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 x14ac:dyDescent="0.25">
      <c r="A17" s="1" t="s">
        <v>114</v>
      </c>
      <c r="B17">
        <v>0.81838100000000003</v>
      </c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9" x14ac:dyDescent="0.25">
      <c r="A18" s="1" t="s">
        <v>115</v>
      </c>
      <c r="B18">
        <v>0.79194200000000003</v>
      </c>
      <c r="C18">
        <v>1</v>
      </c>
      <c r="D18">
        <f t="shared" si="0"/>
        <v>1</v>
      </c>
      <c r="E18">
        <f t="shared" si="1"/>
        <v>1</v>
      </c>
      <c r="F18">
        <f t="shared" si="2"/>
        <v>1</v>
      </c>
      <c r="G18">
        <f t="shared" si="3"/>
        <v>0</v>
      </c>
      <c r="H18">
        <f t="shared" si="4"/>
        <v>0</v>
      </c>
      <c r="I18">
        <f t="shared" si="5"/>
        <v>0</v>
      </c>
    </row>
    <row r="19" spans="1:9" x14ac:dyDescent="0.25">
      <c r="A19" s="1" t="s">
        <v>116</v>
      </c>
      <c r="B19">
        <v>0.49329800000000001</v>
      </c>
      <c r="C19">
        <v>0</v>
      </c>
      <c r="D19">
        <f t="shared" si="0"/>
        <v>0</v>
      </c>
      <c r="E19">
        <f t="shared" si="1"/>
        <v>1</v>
      </c>
      <c r="F19">
        <f t="shared" si="2"/>
        <v>0</v>
      </c>
      <c r="G19">
        <f t="shared" si="3"/>
        <v>0</v>
      </c>
      <c r="H19">
        <f t="shared" si="4"/>
        <v>1</v>
      </c>
      <c r="I19">
        <f t="shared" si="5"/>
        <v>0</v>
      </c>
    </row>
    <row r="20" spans="1:9" x14ac:dyDescent="0.25">
      <c r="A20" s="1" t="s">
        <v>117</v>
      </c>
      <c r="B20">
        <v>0.57355500000000004</v>
      </c>
      <c r="C20">
        <v>1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1:9" x14ac:dyDescent="0.25">
      <c r="A21" s="1" t="s">
        <v>118</v>
      </c>
      <c r="B21">
        <v>0.44878000000000001</v>
      </c>
      <c r="C21">
        <v>1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1</v>
      </c>
    </row>
    <row r="22" spans="1:9" x14ac:dyDescent="0.25">
      <c r="A22" s="1" t="s">
        <v>119</v>
      </c>
      <c r="B22">
        <v>0.65037599999999995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 x14ac:dyDescent="0.25">
      <c r="A23" s="1" t="s">
        <v>120</v>
      </c>
      <c r="B23">
        <v>0.94635199999999997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 x14ac:dyDescent="0.25">
      <c r="A24" s="1" t="s">
        <v>121</v>
      </c>
      <c r="B24">
        <v>0.36846000000000001</v>
      </c>
      <c r="C24">
        <v>1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1</v>
      </c>
    </row>
    <row r="25" spans="1:9" x14ac:dyDescent="0.25">
      <c r="A25" s="1" t="s">
        <v>122</v>
      </c>
      <c r="B25">
        <v>0.33854800000000002</v>
      </c>
      <c r="C25">
        <v>0</v>
      </c>
      <c r="D25">
        <f t="shared" si="0"/>
        <v>0</v>
      </c>
      <c r="E25">
        <f t="shared" si="1"/>
        <v>1</v>
      </c>
      <c r="F25">
        <f t="shared" si="2"/>
        <v>0</v>
      </c>
      <c r="G25">
        <f t="shared" si="3"/>
        <v>0</v>
      </c>
      <c r="H25">
        <f t="shared" si="4"/>
        <v>1</v>
      </c>
      <c r="I25">
        <f t="shared" si="5"/>
        <v>0</v>
      </c>
    </row>
    <row r="26" spans="1:9" x14ac:dyDescent="0.25">
      <c r="A26" s="1" t="s">
        <v>123</v>
      </c>
      <c r="B26">
        <v>0.39763300000000001</v>
      </c>
      <c r="C26">
        <v>0</v>
      </c>
      <c r="D26">
        <f t="shared" si="0"/>
        <v>0</v>
      </c>
      <c r="E26">
        <f t="shared" si="1"/>
        <v>1</v>
      </c>
      <c r="F26">
        <f t="shared" si="2"/>
        <v>0</v>
      </c>
      <c r="G26">
        <f t="shared" si="3"/>
        <v>0</v>
      </c>
      <c r="H26">
        <f t="shared" si="4"/>
        <v>1</v>
      </c>
      <c r="I26">
        <f t="shared" si="5"/>
        <v>0</v>
      </c>
    </row>
    <row r="27" spans="1:9" x14ac:dyDescent="0.25">
      <c r="A27" s="1" t="s">
        <v>124</v>
      </c>
      <c r="B27">
        <v>0.60776600000000003</v>
      </c>
      <c r="C27">
        <v>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 x14ac:dyDescent="0.25">
      <c r="A28" s="1" t="s">
        <v>125</v>
      </c>
      <c r="B28">
        <v>1.0489200000000001</v>
      </c>
      <c r="C28">
        <v>1</v>
      </c>
      <c r="D28">
        <f t="shared" si="0"/>
        <v>1</v>
      </c>
      <c r="E28">
        <f t="shared" si="1"/>
        <v>1</v>
      </c>
      <c r="F28">
        <f t="shared" si="2"/>
        <v>1</v>
      </c>
      <c r="G28">
        <f t="shared" si="3"/>
        <v>0</v>
      </c>
      <c r="H28">
        <f t="shared" si="4"/>
        <v>0</v>
      </c>
      <c r="I28">
        <f t="shared" si="5"/>
        <v>0</v>
      </c>
    </row>
    <row r="29" spans="1:9" x14ac:dyDescent="0.25">
      <c r="A29" s="1" t="s">
        <v>126</v>
      </c>
      <c r="B29">
        <v>0.82399999999999995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 x14ac:dyDescent="0.25">
      <c r="A30" s="1" t="s">
        <v>127</v>
      </c>
      <c r="B30">
        <v>1.14947</v>
      </c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 x14ac:dyDescent="0.25">
      <c r="A31" s="1" t="s">
        <v>128</v>
      </c>
      <c r="B31">
        <v>0.95428100000000005</v>
      </c>
      <c r="C31">
        <v>1</v>
      </c>
      <c r="D31">
        <f t="shared" si="0"/>
        <v>1</v>
      </c>
      <c r="E31">
        <f t="shared" si="1"/>
        <v>1</v>
      </c>
      <c r="F31">
        <f t="shared" si="2"/>
        <v>1</v>
      </c>
      <c r="G31">
        <f t="shared" si="3"/>
        <v>0</v>
      </c>
      <c r="H31">
        <f t="shared" si="4"/>
        <v>0</v>
      </c>
      <c r="I31">
        <f t="shared" si="5"/>
        <v>0</v>
      </c>
    </row>
    <row r="32" spans="1:9" x14ac:dyDescent="0.25">
      <c r="A32" s="1" t="s">
        <v>129</v>
      </c>
      <c r="B32">
        <v>0.72611199999999998</v>
      </c>
      <c r="C3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 x14ac:dyDescent="0.25">
      <c r="A33" s="1" t="s">
        <v>130</v>
      </c>
      <c r="B33">
        <v>0.84959799999999996</v>
      </c>
      <c r="C33">
        <v>1</v>
      </c>
      <c r="D33">
        <f t="shared" si="0"/>
        <v>1</v>
      </c>
      <c r="E33">
        <f t="shared" si="1"/>
        <v>1</v>
      </c>
      <c r="F33">
        <f t="shared" si="2"/>
        <v>1</v>
      </c>
      <c r="G33">
        <f t="shared" si="3"/>
        <v>0</v>
      </c>
      <c r="H33">
        <f t="shared" si="4"/>
        <v>0</v>
      </c>
      <c r="I33">
        <f t="shared" si="5"/>
        <v>0</v>
      </c>
    </row>
    <row r="34" spans="1:9" x14ac:dyDescent="0.25">
      <c r="A34" s="1" t="s">
        <v>131</v>
      </c>
      <c r="B34">
        <v>1.2436</v>
      </c>
      <c r="C34">
        <v>1</v>
      </c>
      <c r="D34">
        <f t="shared" si="0"/>
        <v>1</v>
      </c>
      <c r="E34">
        <f t="shared" si="1"/>
        <v>1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</row>
    <row r="35" spans="1:9" x14ac:dyDescent="0.25">
      <c r="A35" s="1" t="s">
        <v>132</v>
      </c>
      <c r="B35">
        <v>0.49902099999999999</v>
      </c>
      <c r="C35">
        <v>1</v>
      </c>
      <c r="D35">
        <f t="shared" si="0"/>
        <v>0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1</v>
      </c>
    </row>
    <row r="36" spans="1:9" x14ac:dyDescent="0.25">
      <c r="A36" s="1" t="s">
        <v>133</v>
      </c>
      <c r="B36">
        <v>0.23283899999999999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</row>
    <row r="39" spans="1:9" x14ac:dyDescent="0.25">
      <c r="D39" s="3" t="s">
        <v>84</v>
      </c>
      <c r="E39">
        <f>SUM(E2:E38)</f>
        <v>31</v>
      </c>
      <c r="F39">
        <f>SUM(F2:F38)</f>
        <v>18</v>
      </c>
      <c r="G39">
        <f>SUM(G2:G38)</f>
        <v>1</v>
      </c>
      <c r="H39">
        <f>SUM(H2:H38)</f>
        <v>13</v>
      </c>
      <c r="I39">
        <f>SUM(I2:I38)</f>
        <v>3</v>
      </c>
    </row>
    <row r="40" spans="1:9" x14ac:dyDescent="0.25">
      <c r="D40" s="3" t="s">
        <v>85</v>
      </c>
      <c r="E40">
        <f>COUNT(E2:E38)</f>
        <v>35</v>
      </c>
      <c r="F40">
        <f>COUNT(F2:F38)</f>
        <v>35</v>
      </c>
      <c r="G40">
        <f>COUNT(G2:G38)</f>
        <v>35</v>
      </c>
      <c r="H40">
        <f>COUNT(H2:H38)</f>
        <v>35</v>
      </c>
      <c r="I40">
        <f>COUNT(I2:I38)</f>
        <v>35</v>
      </c>
    </row>
    <row r="41" spans="1:9" x14ac:dyDescent="0.25">
      <c r="D41" s="3" t="s">
        <v>86</v>
      </c>
      <c r="E41">
        <f>100*(E39/E40)</f>
        <v>88.571428571428569</v>
      </c>
      <c r="F41">
        <f t="shared" ref="F41:I41" si="6">100*(F39/F40)</f>
        <v>51.428571428571423</v>
      </c>
      <c r="G41">
        <f t="shared" si="6"/>
        <v>2.8571428571428572</v>
      </c>
      <c r="H41">
        <f t="shared" si="6"/>
        <v>37.142857142857146</v>
      </c>
      <c r="I41">
        <f t="shared" si="6"/>
        <v>8.5714285714285712</v>
      </c>
    </row>
    <row r="42" spans="1:9" x14ac:dyDescent="0.25">
      <c r="F42" s="3" t="s">
        <v>87</v>
      </c>
      <c r="G42" s="3" t="s">
        <v>88</v>
      </c>
      <c r="H42" s="3" t="s">
        <v>89</v>
      </c>
      <c r="I42" s="3" t="s">
        <v>90</v>
      </c>
    </row>
    <row r="43" spans="1:9" ht="15.75" thickBot="1" x14ac:dyDescent="0.3">
      <c r="F43">
        <f>F39</f>
        <v>18</v>
      </c>
      <c r="G43">
        <f t="shared" ref="G43:H43" si="7">G39</f>
        <v>1</v>
      </c>
      <c r="H43">
        <f t="shared" si="7"/>
        <v>13</v>
      </c>
      <c r="I43">
        <f>I39</f>
        <v>3</v>
      </c>
    </row>
    <row r="44" spans="1:9" ht="15.75" thickTop="1" x14ac:dyDescent="0.25">
      <c r="D44" s="4" t="s">
        <v>91</v>
      </c>
      <c r="E44" s="5">
        <f>E39/E40</f>
        <v>0.88571428571428568</v>
      </c>
    </row>
    <row r="45" spans="1:9" x14ac:dyDescent="0.25">
      <c r="D45" s="6" t="s">
        <v>92</v>
      </c>
      <c r="E45" s="7"/>
    </row>
    <row r="46" spans="1:9" x14ac:dyDescent="0.25">
      <c r="D46" s="6" t="s">
        <v>93</v>
      </c>
      <c r="E46" s="7">
        <f>F43/(F43+G43)</f>
        <v>0.94736842105263153</v>
      </c>
    </row>
    <row r="47" spans="1:9" x14ac:dyDescent="0.25">
      <c r="D47" s="6" t="s">
        <v>94</v>
      </c>
      <c r="E47" s="7">
        <f>F43/(F43+I43)</f>
        <v>0.8571428571428571</v>
      </c>
    </row>
    <row r="48" spans="1:9" x14ac:dyDescent="0.25">
      <c r="D48" s="6" t="s">
        <v>95</v>
      </c>
      <c r="E48" s="7"/>
    </row>
    <row r="49" spans="4:5" x14ac:dyDescent="0.25">
      <c r="D49" s="6" t="s">
        <v>93</v>
      </c>
      <c r="E49" s="7">
        <f>H43/(H43+I43)</f>
        <v>0.8125</v>
      </c>
    </row>
    <row r="50" spans="4:5" ht="15.75" thickBot="1" x14ac:dyDescent="0.3">
      <c r="D50" s="8" t="s">
        <v>94</v>
      </c>
      <c r="E50" s="9">
        <f>H43/(H43+G43)</f>
        <v>0.9285714285714286</v>
      </c>
    </row>
    <row r="51" spans="4:5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15" workbookViewId="0">
      <selection activeCell="E51" sqref="E51"/>
    </sheetView>
  </sheetViews>
  <sheetFormatPr defaultRowHeight="15" x14ac:dyDescent="0.25"/>
  <sheetData>
    <row r="1" spans="1:7" x14ac:dyDescent="0.25">
      <c r="A1" s="1" t="s">
        <v>75</v>
      </c>
      <c r="B1" t="s">
        <v>77</v>
      </c>
      <c r="C1" t="s">
        <v>76</v>
      </c>
      <c r="E1" s="1" t="s">
        <v>75</v>
      </c>
      <c r="F1" t="s">
        <v>77</v>
      </c>
      <c r="G1" t="s">
        <v>76</v>
      </c>
    </row>
    <row r="2" spans="1:7" x14ac:dyDescent="0.25">
      <c r="A2" s="1" t="s">
        <v>0</v>
      </c>
      <c r="B2">
        <v>3.4640900000000002E-2</v>
      </c>
      <c r="C2">
        <v>0</v>
      </c>
      <c r="E2" s="1" t="s">
        <v>2</v>
      </c>
      <c r="F2">
        <v>0.76868599999999998</v>
      </c>
      <c r="G2">
        <v>1</v>
      </c>
    </row>
    <row r="3" spans="1:7" x14ac:dyDescent="0.25">
      <c r="A3" s="1" t="s">
        <v>1</v>
      </c>
      <c r="B3">
        <v>0.53822499999999995</v>
      </c>
      <c r="C3">
        <v>0</v>
      </c>
      <c r="E3" s="1" t="s">
        <v>6</v>
      </c>
      <c r="F3">
        <v>0.92177799999999999</v>
      </c>
      <c r="G3">
        <v>1</v>
      </c>
    </row>
    <row r="4" spans="1:7" x14ac:dyDescent="0.25">
      <c r="A4" s="1" t="s">
        <v>3</v>
      </c>
      <c r="B4">
        <v>-9.2628500000000003E-2</v>
      </c>
      <c r="C4">
        <v>0</v>
      </c>
      <c r="E4" s="1" t="s">
        <v>10</v>
      </c>
      <c r="F4">
        <v>0.39825500000000003</v>
      </c>
      <c r="G4">
        <v>1</v>
      </c>
    </row>
    <row r="5" spans="1:7" x14ac:dyDescent="0.25">
      <c r="A5" s="1" t="s">
        <v>4</v>
      </c>
      <c r="B5">
        <v>0.143316</v>
      </c>
      <c r="C5">
        <v>0</v>
      </c>
      <c r="E5" s="1" t="s">
        <v>12</v>
      </c>
      <c r="F5">
        <v>1.1298600000000001</v>
      </c>
      <c r="G5">
        <v>1</v>
      </c>
    </row>
    <row r="6" spans="1:7" x14ac:dyDescent="0.25">
      <c r="A6" s="1" t="s">
        <v>5</v>
      </c>
      <c r="B6">
        <v>9.6609700000000007E-2</v>
      </c>
      <c r="C6">
        <v>0</v>
      </c>
      <c r="E6" s="1" t="s">
        <v>14</v>
      </c>
      <c r="F6">
        <v>0.86828099999999997</v>
      </c>
      <c r="G6">
        <v>1</v>
      </c>
    </row>
    <row r="7" spans="1:7" x14ac:dyDescent="0.25">
      <c r="A7" s="1" t="s">
        <v>7</v>
      </c>
      <c r="B7">
        <v>0.244425</v>
      </c>
      <c r="C7">
        <v>0</v>
      </c>
      <c r="E7" s="1" t="s">
        <v>15</v>
      </c>
      <c r="F7">
        <v>0.85725300000000004</v>
      </c>
      <c r="G7">
        <v>1</v>
      </c>
    </row>
    <row r="8" spans="1:7" x14ac:dyDescent="0.25">
      <c r="A8" s="1" t="s">
        <v>8</v>
      </c>
      <c r="B8">
        <v>0.46803</v>
      </c>
      <c r="C8">
        <v>0</v>
      </c>
      <c r="E8" s="1" t="s">
        <v>16</v>
      </c>
      <c r="F8">
        <v>0.70678300000000005</v>
      </c>
      <c r="G8">
        <v>1</v>
      </c>
    </row>
    <row r="9" spans="1:7" x14ac:dyDescent="0.25">
      <c r="A9" s="1" t="s">
        <v>9</v>
      </c>
      <c r="B9">
        <v>0.50412199999999996</v>
      </c>
      <c r="C9">
        <v>0</v>
      </c>
      <c r="E9" s="1" t="s">
        <v>18</v>
      </c>
      <c r="F9">
        <v>0.72461799999999998</v>
      </c>
      <c r="G9">
        <v>1</v>
      </c>
    </row>
    <row r="10" spans="1:7" x14ac:dyDescent="0.25">
      <c r="A10" s="1" t="s">
        <v>11</v>
      </c>
      <c r="B10">
        <v>0.38196799999999997</v>
      </c>
      <c r="C10">
        <v>0</v>
      </c>
      <c r="E10" s="1" t="s">
        <v>20</v>
      </c>
      <c r="F10">
        <v>0.74695</v>
      </c>
      <c r="G10">
        <v>1</v>
      </c>
    </row>
    <row r="11" spans="1:7" x14ac:dyDescent="0.25">
      <c r="A11" s="1" t="s">
        <v>13</v>
      </c>
      <c r="B11">
        <v>-0.135185</v>
      </c>
      <c r="C11">
        <v>0</v>
      </c>
      <c r="E11" s="1" t="s">
        <v>21</v>
      </c>
      <c r="F11">
        <v>1.05339</v>
      </c>
      <c r="G11">
        <v>1</v>
      </c>
    </row>
    <row r="12" spans="1:7" x14ac:dyDescent="0.25">
      <c r="A12" s="1" t="s">
        <v>17</v>
      </c>
      <c r="B12">
        <v>0.52739899999999995</v>
      </c>
      <c r="C12">
        <v>0</v>
      </c>
      <c r="E12" s="1" t="s">
        <v>22</v>
      </c>
      <c r="F12">
        <v>1.33327</v>
      </c>
      <c r="G12">
        <v>1</v>
      </c>
    </row>
    <row r="13" spans="1:7" x14ac:dyDescent="0.25">
      <c r="A13" s="1" t="s">
        <v>19</v>
      </c>
      <c r="B13">
        <v>0.23110900000000001</v>
      </c>
      <c r="C13">
        <v>0</v>
      </c>
      <c r="E13" s="1" t="s">
        <v>23</v>
      </c>
      <c r="F13">
        <v>0.675848</v>
      </c>
      <c r="G13">
        <v>1</v>
      </c>
    </row>
    <row r="14" spans="1:7" x14ac:dyDescent="0.25">
      <c r="A14" s="1" t="s">
        <v>24</v>
      </c>
      <c r="B14">
        <v>0.75719999999999998</v>
      </c>
      <c r="C14">
        <v>0</v>
      </c>
      <c r="E14" s="1" t="s">
        <v>25</v>
      </c>
      <c r="F14">
        <v>1.07216</v>
      </c>
      <c r="G14">
        <v>1</v>
      </c>
    </row>
    <row r="15" spans="1:7" x14ac:dyDescent="0.25">
      <c r="A15" s="1" t="s">
        <v>29</v>
      </c>
      <c r="B15">
        <v>0.37734299999999998</v>
      </c>
      <c r="C15">
        <v>0</v>
      </c>
      <c r="E15" s="1" t="s">
        <v>26</v>
      </c>
      <c r="F15">
        <v>0.32311499999999999</v>
      </c>
      <c r="G15">
        <v>1</v>
      </c>
    </row>
    <row r="16" spans="1:7" x14ac:dyDescent="0.25">
      <c r="A16" s="1" t="s">
        <v>31</v>
      </c>
      <c r="B16">
        <v>0.14135</v>
      </c>
      <c r="C16">
        <v>0</v>
      </c>
      <c r="E16" s="1" t="s">
        <v>27</v>
      </c>
      <c r="F16">
        <v>0.82041500000000001</v>
      </c>
      <c r="G16">
        <v>1</v>
      </c>
    </row>
    <row r="17" spans="1:7" x14ac:dyDescent="0.25">
      <c r="A17" s="1" t="s">
        <v>32</v>
      </c>
      <c r="B17">
        <v>-5.1679799999999998E-2</v>
      </c>
      <c r="C17">
        <v>0</v>
      </c>
      <c r="E17" s="1" t="s">
        <v>28</v>
      </c>
      <c r="F17">
        <v>0.89213200000000004</v>
      </c>
      <c r="G17">
        <v>1</v>
      </c>
    </row>
    <row r="18" spans="1:7" x14ac:dyDescent="0.25">
      <c r="A18" s="1" t="s">
        <v>34</v>
      </c>
      <c r="B18">
        <v>0.12967100000000001</v>
      </c>
      <c r="C18">
        <v>0</v>
      </c>
      <c r="E18" s="1" t="s">
        <v>30</v>
      </c>
      <c r="F18">
        <v>0.59763200000000005</v>
      </c>
      <c r="G18">
        <v>1</v>
      </c>
    </row>
    <row r="19" spans="1:7" x14ac:dyDescent="0.25">
      <c r="A19" s="1" t="s">
        <v>35</v>
      </c>
      <c r="B19">
        <v>0.25761200000000001</v>
      </c>
      <c r="C19">
        <v>0</v>
      </c>
      <c r="E19" s="1" t="s">
        <v>33</v>
      </c>
      <c r="F19">
        <v>0.85585900000000004</v>
      </c>
      <c r="G19">
        <v>1</v>
      </c>
    </row>
    <row r="20" spans="1:7" x14ac:dyDescent="0.25">
      <c r="A20" s="1" t="s">
        <v>37</v>
      </c>
      <c r="B20">
        <v>0.57296199999999997</v>
      </c>
      <c r="C20">
        <v>0</v>
      </c>
      <c r="E20" s="1" t="s">
        <v>36</v>
      </c>
      <c r="F20">
        <v>0.55671400000000004</v>
      </c>
      <c r="G20">
        <v>1</v>
      </c>
    </row>
    <row r="21" spans="1:7" x14ac:dyDescent="0.25">
      <c r="A21" s="1" t="s">
        <v>39</v>
      </c>
      <c r="B21">
        <v>-0.23365900000000001</v>
      </c>
      <c r="C21">
        <v>0</v>
      </c>
      <c r="E21" s="1" t="s">
        <v>38</v>
      </c>
      <c r="F21">
        <v>0.78147299999999997</v>
      </c>
      <c r="G21">
        <v>1</v>
      </c>
    </row>
    <row r="22" spans="1:7" x14ac:dyDescent="0.25">
      <c r="A22" s="1" t="s">
        <v>40</v>
      </c>
      <c r="B22">
        <v>0.48275200000000001</v>
      </c>
      <c r="C22">
        <v>0</v>
      </c>
      <c r="E22" s="1" t="s">
        <v>41</v>
      </c>
      <c r="F22">
        <v>0.66419300000000003</v>
      </c>
      <c r="G22">
        <v>1</v>
      </c>
    </row>
    <row r="23" spans="1:7" x14ac:dyDescent="0.25">
      <c r="A23" s="1" t="s">
        <v>43</v>
      </c>
      <c r="B23">
        <v>-0.13321</v>
      </c>
      <c r="C23">
        <v>0</v>
      </c>
      <c r="E23" s="1" t="s">
        <v>42</v>
      </c>
      <c r="F23">
        <v>1.2352300000000001</v>
      </c>
      <c r="G23">
        <v>1</v>
      </c>
    </row>
    <row r="24" spans="1:7" x14ac:dyDescent="0.25">
      <c r="A24" s="1" t="s">
        <v>47</v>
      </c>
      <c r="B24">
        <v>0.401972</v>
      </c>
      <c r="C24">
        <v>0</v>
      </c>
      <c r="E24" s="1" t="s">
        <v>44</v>
      </c>
      <c r="F24">
        <v>0.81867100000000004</v>
      </c>
      <c r="G24">
        <v>1</v>
      </c>
    </row>
    <row r="25" spans="1:7" x14ac:dyDescent="0.25">
      <c r="A25" s="1" t="s">
        <v>50</v>
      </c>
      <c r="B25">
        <v>0.43106699999999998</v>
      </c>
      <c r="C25">
        <v>0</v>
      </c>
      <c r="E25" s="1" t="s">
        <v>45</v>
      </c>
      <c r="F25">
        <v>1.3607199999999999</v>
      </c>
      <c r="G25">
        <v>1</v>
      </c>
    </row>
    <row r="26" spans="1:7" x14ac:dyDescent="0.25">
      <c r="A26" s="1" t="s">
        <v>55</v>
      </c>
      <c r="B26">
        <v>0.122152</v>
      </c>
      <c r="C26">
        <v>0</v>
      </c>
      <c r="E26" s="1" t="s">
        <v>46</v>
      </c>
      <c r="F26">
        <v>1.0149699999999999</v>
      </c>
      <c r="G26">
        <v>1</v>
      </c>
    </row>
    <row r="27" spans="1:7" x14ac:dyDescent="0.25">
      <c r="A27" s="1" t="s">
        <v>67</v>
      </c>
      <c r="B27">
        <v>0.55582200000000004</v>
      </c>
      <c r="C27">
        <v>0</v>
      </c>
      <c r="E27" s="1" t="s">
        <v>48</v>
      </c>
      <c r="F27">
        <v>0.54586699999999999</v>
      </c>
      <c r="G27">
        <v>1</v>
      </c>
    </row>
    <row r="28" spans="1:7" x14ac:dyDescent="0.25">
      <c r="A28" s="1" t="s">
        <v>68</v>
      </c>
      <c r="B28">
        <v>0.107526</v>
      </c>
      <c r="C28">
        <v>0</v>
      </c>
      <c r="E28" s="1" t="s">
        <v>49</v>
      </c>
      <c r="F28">
        <v>0.70829699999999995</v>
      </c>
      <c r="G28">
        <v>1</v>
      </c>
    </row>
    <row r="29" spans="1:7" x14ac:dyDescent="0.25">
      <c r="A29" s="1" t="s">
        <v>73</v>
      </c>
      <c r="B29">
        <v>0.48754599999999998</v>
      </c>
      <c r="C29">
        <v>0</v>
      </c>
      <c r="E29" s="1" t="s">
        <v>51</v>
      </c>
      <c r="F29">
        <v>1.1064099999999999</v>
      </c>
      <c r="G29">
        <v>1</v>
      </c>
    </row>
    <row r="30" spans="1:7" x14ac:dyDescent="0.25">
      <c r="A30" s="1" t="s">
        <v>96</v>
      </c>
      <c r="B30">
        <f>AVERAGE(B2:B29)</f>
        <v>0.26244490357142858</v>
      </c>
      <c r="E30" s="1" t="s">
        <v>52</v>
      </c>
      <c r="F30">
        <v>0.77630900000000003</v>
      </c>
      <c r="G30">
        <v>1</v>
      </c>
    </row>
    <row r="31" spans="1:7" x14ac:dyDescent="0.25">
      <c r="A31" s="1" t="s">
        <v>97</v>
      </c>
      <c r="B31">
        <f>STDEV(B2:B29)</f>
        <v>0.25857241121108787</v>
      </c>
      <c r="E31" s="1" t="s">
        <v>53</v>
      </c>
      <c r="F31">
        <v>0.74722200000000005</v>
      </c>
      <c r="G31">
        <v>1</v>
      </c>
    </row>
    <row r="32" spans="1:7" x14ac:dyDescent="0.25">
      <c r="A32" s="1" t="s">
        <v>98</v>
      </c>
      <c r="B32">
        <f>B30+1.28*B31</f>
        <v>0.59341758992162108</v>
      </c>
      <c r="E32" s="1" t="s">
        <v>54</v>
      </c>
      <c r="F32">
        <v>0.60431599999999996</v>
      </c>
      <c r="G32">
        <v>1</v>
      </c>
    </row>
    <row r="33" spans="5:7" x14ac:dyDescent="0.25">
      <c r="E33" s="1" t="s">
        <v>56</v>
      </c>
      <c r="F33">
        <v>0.71534799999999998</v>
      </c>
      <c r="G33">
        <v>1</v>
      </c>
    </row>
    <row r="34" spans="5:7" x14ac:dyDescent="0.25">
      <c r="E34" s="1" t="s">
        <v>57</v>
      </c>
      <c r="F34">
        <v>0.73048000000000002</v>
      </c>
      <c r="G34">
        <v>1</v>
      </c>
    </row>
    <row r="35" spans="5:7" x14ac:dyDescent="0.25">
      <c r="E35" s="1" t="s">
        <v>58</v>
      </c>
      <c r="F35">
        <v>0.82306100000000004</v>
      </c>
      <c r="G35">
        <v>1</v>
      </c>
    </row>
    <row r="36" spans="5:7" x14ac:dyDescent="0.25">
      <c r="E36" s="1" t="s">
        <v>59</v>
      </c>
      <c r="F36">
        <v>1.1779999999999999</v>
      </c>
      <c r="G36">
        <v>1</v>
      </c>
    </row>
    <row r="37" spans="5:7" x14ac:dyDescent="0.25">
      <c r="E37" s="1" t="s">
        <v>60</v>
      </c>
      <c r="F37">
        <v>0.92423100000000002</v>
      </c>
      <c r="G37">
        <v>1</v>
      </c>
    </row>
    <row r="38" spans="5:7" x14ac:dyDescent="0.25">
      <c r="E38" s="1" t="s">
        <v>61</v>
      </c>
      <c r="F38">
        <v>0.60192100000000004</v>
      </c>
      <c r="G38">
        <v>1</v>
      </c>
    </row>
    <row r="39" spans="5:7" x14ac:dyDescent="0.25">
      <c r="E39" s="1" t="s">
        <v>62</v>
      </c>
      <c r="F39">
        <v>0.87006499999999998</v>
      </c>
      <c r="G39">
        <v>1</v>
      </c>
    </row>
    <row r="40" spans="5:7" x14ac:dyDescent="0.25">
      <c r="E40" s="1" t="s">
        <v>63</v>
      </c>
      <c r="F40">
        <v>0.87946899999999995</v>
      </c>
      <c r="G40">
        <v>1</v>
      </c>
    </row>
    <row r="41" spans="5:7" x14ac:dyDescent="0.25">
      <c r="E41" s="1" t="s">
        <v>64</v>
      </c>
      <c r="F41">
        <v>0.90136899999999998</v>
      </c>
      <c r="G41">
        <v>1</v>
      </c>
    </row>
    <row r="42" spans="5:7" x14ac:dyDescent="0.25">
      <c r="E42" s="1" t="s">
        <v>65</v>
      </c>
      <c r="F42">
        <v>1.04541</v>
      </c>
      <c r="G42">
        <v>1</v>
      </c>
    </row>
    <row r="43" spans="5:7" x14ac:dyDescent="0.25">
      <c r="E43" s="1" t="s">
        <v>66</v>
      </c>
      <c r="F43">
        <v>0.56509799999999999</v>
      </c>
      <c r="G43">
        <v>1</v>
      </c>
    </row>
    <row r="44" spans="5:7" x14ac:dyDescent="0.25">
      <c r="E44" s="1" t="s">
        <v>69</v>
      </c>
      <c r="F44">
        <v>1.21668</v>
      </c>
      <c r="G44">
        <v>1</v>
      </c>
    </row>
    <row r="45" spans="5:7" x14ac:dyDescent="0.25">
      <c r="E45" s="1" t="s">
        <v>70</v>
      </c>
      <c r="F45">
        <v>0.62582400000000005</v>
      </c>
      <c r="G45">
        <v>1</v>
      </c>
    </row>
    <row r="46" spans="5:7" x14ac:dyDescent="0.25">
      <c r="E46" s="1" t="s">
        <v>71</v>
      </c>
      <c r="F46">
        <v>0.85966100000000001</v>
      </c>
      <c r="G46">
        <v>1</v>
      </c>
    </row>
    <row r="47" spans="5:7" x14ac:dyDescent="0.25">
      <c r="E47" s="1" t="s">
        <v>72</v>
      </c>
      <c r="F47">
        <v>0.89406200000000002</v>
      </c>
      <c r="G47">
        <v>1</v>
      </c>
    </row>
    <row r="48" spans="5:7" x14ac:dyDescent="0.25">
      <c r="E48" s="1" t="s">
        <v>74</v>
      </c>
      <c r="F48">
        <v>1.15418</v>
      </c>
      <c r="G48">
        <v>1</v>
      </c>
    </row>
    <row r="49" spans="5:6" x14ac:dyDescent="0.25">
      <c r="E49" s="1" t="s">
        <v>96</v>
      </c>
      <c r="F49">
        <f>AVERAGE(F2:F48)</f>
        <v>0.84364970212765955</v>
      </c>
    </row>
    <row r="50" spans="5:6" x14ac:dyDescent="0.25">
      <c r="E50" s="1" t="s">
        <v>97</v>
      </c>
      <c r="F50">
        <f>STDEV(F2:F48)</f>
        <v>0.23152356940867869</v>
      </c>
    </row>
    <row r="51" spans="5:6" x14ac:dyDescent="0.25">
      <c r="E51" s="1" t="s">
        <v>98</v>
      </c>
      <c r="F51">
        <f>F49-1.28*F50</f>
        <v>0.54729953328455083</v>
      </c>
    </row>
  </sheetData>
  <sortState ref="A2:C76">
    <sortCondition ref="C2:C76"/>
    <sortCondition ref="A2:A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TRAININGSET3</vt:lpstr>
      <vt:lpstr>TESTSET3</vt:lpstr>
      <vt:lpstr>AMBIGUOUSZONEDETERMINATION</vt:lpstr>
    </vt:vector>
  </TitlesOfParts>
  <Company>University of Dundee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Aurijit Sarkar</dc:creator>
  <cp:lastModifiedBy>Aurijit Sarkar</cp:lastModifiedBy>
  <dcterms:created xsi:type="dcterms:W3CDTF">2011-12-12T15:01:22Z</dcterms:created>
  <dcterms:modified xsi:type="dcterms:W3CDTF">2011-12-12T16:08:58Z</dcterms:modified>
</cp:coreProperties>
</file>