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C:\Users\Rushikesh\OneDrive\Desktop\Data Science\Excel Assignment\Excel Assignment\"/>
    </mc:Choice>
  </mc:AlternateContent>
  <xr:revisionPtr revIDLastSave="0" documentId="13_ncr:1_{7103F78B-0336-478F-9C1A-B8117813B24F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Index&amp;Match" sheetId="1" r:id="rId1"/>
    <sheet name="Master Emp sheet" sheetId="2" r:id="rId2"/>
    <sheet name="Source" sheetId="3" r:id="rId3"/>
  </sheets>
  <definedNames>
    <definedName name="EmployeeData">Source!$C$5:$F$40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7" roundtripDataChecksum="dVll0XVJcituBiLWWU4JZDVx8iOjOmZK/VcTlFDZI4Y="/>
    </ext>
  </extLst>
</workbook>
</file>

<file path=xl/calcChain.xml><?xml version="1.0" encoding="utf-8"?>
<calcChain xmlns="http://schemas.openxmlformats.org/spreadsheetml/2006/main">
  <c r="K8" i="2" l="1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7" i="2"/>
  <c r="O11" i="1"/>
  <c r="O10" i="1"/>
  <c r="N11" i="1"/>
  <c r="N10" i="1"/>
</calcChain>
</file>

<file path=xl/sharedStrings.xml><?xml version="1.0" encoding="utf-8"?>
<sst xmlns="http://schemas.openxmlformats.org/spreadsheetml/2006/main" count="480" uniqueCount="104">
  <si>
    <t>C_Code</t>
  </si>
  <si>
    <t>FirstName</t>
  </si>
  <si>
    <t>LastName</t>
  </si>
  <si>
    <t>Birthdate</t>
  </si>
  <si>
    <t>Gender</t>
  </si>
  <si>
    <t>M_Status</t>
  </si>
  <si>
    <t>Department</t>
  </si>
  <si>
    <t>Region</t>
  </si>
  <si>
    <t>Basic Salary</t>
  </si>
  <si>
    <t>Ram</t>
  </si>
  <si>
    <t>Ambradkar</t>
  </si>
  <si>
    <t>Female</t>
  </si>
  <si>
    <t>Married</t>
  </si>
  <si>
    <t>FLM</t>
  </si>
  <si>
    <t>North</t>
  </si>
  <si>
    <t>Sachin</t>
  </si>
  <si>
    <t>Bangera</t>
  </si>
  <si>
    <t>Single</t>
  </si>
  <si>
    <t>Digital Marketing</t>
  </si>
  <si>
    <t>Rajesh</t>
  </si>
  <si>
    <t>Bohra</t>
  </si>
  <si>
    <t>Figure out who has the Max and Min Salary</t>
  </si>
  <si>
    <t>Rajeesh</t>
  </si>
  <si>
    <t>C</t>
  </si>
  <si>
    <t>Male</t>
  </si>
  <si>
    <t>Inside Sales</t>
  </si>
  <si>
    <t>South</t>
  </si>
  <si>
    <t>Melwyn</t>
  </si>
  <si>
    <t>Crasto</t>
  </si>
  <si>
    <t>Marketing</t>
  </si>
  <si>
    <t>Name of Employees, who have</t>
  </si>
  <si>
    <t>First Name</t>
  </si>
  <si>
    <t>Dedhia</t>
  </si>
  <si>
    <t>Director</t>
  </si>
  <si>
    <t>Max Salary</t>
  </si>
  <si>
    <t>Dattatray</t>
  </si>
  <si>
    <t>Desai</t>
  </si>
  <si>
    <t>Learning &amp; Development</t>
  </si>
  <si>
    <t>Mid West</t>
  </si>
  <si>
    <t>Min Salary</t>
  </si>
  <si>
    <t>Vishnu</t>
  </si>
  <si>
    <t>Dinesh</t>
  </si>
  <si>
    <t>Dhanuka</t>
  </si>
  <si>
    <t>East</t>
  </si>
  <si>
    <t>Heena</t>
  </si>
  <si>
    <t>Dongre</t>
  </si>
  <si>
    <t>Dhiren</t>
  </si>
  <si>
    <t>Haria</t>
  </si>
  <si>
    <t>Gururaj</t>
  </si>
  <si>
    <t>Joshi</t>
  </si>
  <si>
    <t>Ruffina</t>
  </si>
  <si>
    <t>CEO</t>
  </si>
  <si>
    <t>Jagjit</t>
  </si>
  <si>
    <t>Kahlon</t>
  </si>
  <si>
    <t>CCD</t>
  </si>
  <si>
    <t>Piyush</t>
  </si>
  <si>
    <t>Kamdar</t>
  </si>
  <si>
    <t>D</t>
  </si>
  <si>
    <t>Kulkarni</t>
  </si>
  <si>
    <t>Raju</t>
  </si>
  <si>
    <t>Manek</t>
  </si>
  <si>
    <t>Yogesh</t>
  </si>
  <si>
    <t>Mansharamani</t>
  </si>
  <si>
    <t>Satish</t>
  </si>
  <si>
    <t>Pasari</t>
  </si>
  <si>
    <t>Nitin</t>
  </si>
  <si>
    <t>Patki</t>
  </si>
  <si>
    <t>Operations</t>
  </si>
  <si>
    <t>Prem</t>
  </si>
  <si>
    <t>Pherwani</t>
  </si>
  <si>
    <t>Finance</t>
  </si>
  <si>
    <t>Sudesh</t>
  </si>
  <si>
    <t>Pillai</t>
  </si>
  <si>
    <t>Boneca</t>
  </si>
  <si>
    <t>Rego</t>
  </si>
  <si>
    <t>Sharadchandra</t>
  </si>
  <si>
    <t>Riswadkar</t>
  </si>
  <si>
    <t>Simon</t>
  </si>
  <si>
    <t>Rodrigues</t>
  </si>
  <si>
    <t>Ashok</t>
  </si>
  <si>
    <t>Samtaney</t>
  </si>
  <si>
    <t>Sales</t>
  </si>
  <si>
    <t>Praful</t>
  </si>
  <si>
    <t>Savla</t>
  </si>
  <si>
    <t>Stan</t>
  </si>
  <si>
    <t>Serrao</t>
  </si>
  <si>
    <t>Shah</t>
  </si>
  <si>
    <t>Sheth</t>
  </si>
  <si>
    <t>Shankar</t>
  </si>
  <si>
    <t>Shetty</t>
  </si>
  <si>
    <t>Kawdoor</t>
  </si>
  <si>
    <t>Venitha</t>
  </si>
  <si>
    <t>Tulsidas</t>
  </si>
  <si>
    <t>Rajeev</t>
  </si>
  <si>
    <t>Singh</t>
  </si>
  <si>
    <t>Bobby</t>
  </si>
  <si>
    <t>Tanna</t>
  </si>
  <si>
    <t>Jitendra</t>
  </si>
  <si>
    <t>Thacker</t>
  </si>
  <si>
    <t>Yashraj</t>
  </si>
  <si>
    <t>Vaidya</t>
  </si>
  <si>
    <t>Get Region, Department and Salary of all Employees from Sheet "Source"</t>
  </si>
  <si>
    <t>If C-Code is not present, display "Retired"</t>
  </si>
  <si>
    <t>*Use Name Range and Vlookup with Match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</si>
</sst>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</font>
    <font>
      <b/>
      <sz val="11"/>
      <color rgb="FFFF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A8D08D"/>
        <bgColor rgb="FFA8D08D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/>
    <xf numFmtId="0" fontId="2" fillId="0" borderId="1" xfId="0" applyFont="1" applyBorder="1" applyAlignment="1">
      <alignment horizontal="center"/>
    </xf>
    <xf numFmtId="0" fontId="2" fillId="0" borderId="1" xfId="0" quotePrefix="1" applyFont="1" applyBorder="1"/>
    <xf numFmtId="15" fontId="2" fillId="0" borderId="1" xfId="0" applyNumberFormat="1" applyFont="1" applyBorder="1" applyAlignment="1">
      <alignment horizontal="center"/>
    </xf>
    <xf numFmtId="0" fontId="2" fillId="0" borderId="1" xfId="0" quotePrefix="1" applyFont="1" applyBorder="1" applyAlignment="1">
      <alignment horizontal="center"/>
    </xf>
    <xf numFmtId="0" fontId="2" fillId="0" borderId="1" xfId="0" applyFont="1" applyBorder="1"/>
    <xf numFmtId="0" fontId="3" fillId="0" borderId="2" xfId="0" applyFont="1" applyBorder="1"/>
    <xf numFmtId="0" fontId="1" fillId="0" borderId="1" xfId="0" applyFont="1" applyBorder="1"/>
    <xf numFmtId="0" fontId="3" fillId="0" borderId="0" xfId="0" applyFont="1"/>
    <xf numFmtId="0" fontId="3" fillId="2" borderId="3" xfId="0" applyFont="1" applyFill="1" applyBorder="1" applyAlignment="1">
      <alignment horizontal="left"/>
    </xf>
    <xf numFmtId="0" fontId="4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00"/>
  <sheetViews>
    <sheetView zoomScale="90" workbookViewId="0">
      <selection activeCell="N2" sqref="N2"/>
    </sheetView>
  </sheetViews>
  <sheetFormatPr defaultColWidth="14.44140625" defaultRowHeight="15" customHeight="1" x14ac:dyDescent="0.3"/>
  <cols>
    <col min="1" max="2" width="8.6640625" customWidth="1"/>
    <col min="3" max="3" width="7.77734375" bestFit="1" customWidth="1"/>
    <col min="4" max="4" width="13.88671875" bestFit="1" customWidth="1"/>
    <col min="5" max="5" width="14.109375" bestFit="1" customWidth="1"/>
    <col min="6" max="6" width="10.5546875" bestFit="1" customWidth="1"/>
    <col min="7" max="7" width="7.6640625" bestFit="1" customWidth="1"/>
    <col min="8" max="8" width="9.33203125" bestFit="1" customWidth="1"/>
    <col min="9" max="9" width="22.5546875" bestFit="1" customWidth="1"/>
    <col min="10" max="10" width="9.44140625" bestFit="1" customWidth="1"/>
    <col min="11" max="11" width="10.6640625" customWidth="1"/>
    <col min="12" max="12" width="8.6640625" customWidth="1"/>
    <col min="13" max="13" width="38" customWidth="1"/>
    <col min="14" max="14" width="13" customWidth="1"/>
    <col min="15" max="15" width="17.33203125" customWidth="1"/>
    <col min="16" max="26" width="8.6640625" customWidth="1"/>
  </cols>
  <sheetData>
    <row r="1" spans="3:15" ht="14.25" customHeight="1" x14ac:dyDescent="0.3"/>
    <row r="2" spans="3:15" ht="14.25" customHeight="1" x14ac:dyDescent="0.3"/>
    <row r="3" spans="3:15" ht="14.25" customHeight="1" x14ac:dyDescent="0.3"/>
    <row r="4" spans="3:15" ht="14.25" customHeight="1" x14ac:dyDescent="0.3"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</row>
    <row r="5" spans="3:15" ht="14.25" customHeight="1" x14ac:dyDescent="0.3">
      <c r="C5" s="2">
        <v>150834</v>
      </c>
      <c r="D5" s="3" t="s">
        <v>9</v>
      </c>
      <c r="E5" s="3" t="s">
        <v>10</v>
      </c>
      <c r="F5" s="4">
        <v>31199</v>
      </c>
      <c r="G5" s="5" t="s">
        <v>11</v>
      </c>
      <c r="H5" s="3" t="s">
        <v>12</v>
      </c>
      <c r="I5" s="3" t="s">
        <v>13</v>
      </c>
      <c r="J5" s="3" t="s">
        <v>14</v>
      </c>
      <c r="K5" s="6">
        <v>48000</v>
      </c>
    </row>
    <row r="6" spans="3:15" ht="14.25" customHeight="1" x14ac:dyDescent="0.3">
      <c r="C6" s="2">
        <v>150784</v>
      </c>
      <c r="D6" s="3" t="s">
        <v>15</v>
      </c>
      <c r="E6" s="3" t="s">
        <v>16</v>
      </c>
      <c r="F6" s="4">
        <v>28365</v>
      </c>
      <c r="G6" s="5" t="s">
        <v>11</v>
      </c>
      <c r="H6" s="3" t="s">
        <v>17</v>
      </c>
      <c r="I6" s="3" t="s">
        <v>18</v>
      </c>
      <c r="J6" s="3" t="s">
        <v>14</v>
      </c>
      <c r="K6" s="6">
        <v>35000</v>
      </c>
    </row>
    <row r="7" spans="3:15" ht="14.25" customHeight="1" x14ac:dyDescent="0.3">
      <c r="C7" s="2">
        <v>150791</v>
      </c>
      <c r="D7" s="3" t="s">
        <v>19</v>
      </c>
      <c r="E7" s="3" t="s">
        <v>20</v>
      </c>
      <c r="F7" s="4">
        <v>23346</v>
      </c>
      <c r="G7" s="5" t="s">
        <v>11</v>
      </c>
      <c r="H7" s="3" t="s">
        <v>12</v>
      </c>
      <c r="I7" s="3" t="s">
        <v>18</v>
      </c>
      <c r="J7" s="3" t="s">
        <v>14</v>
      </c>
      <c r="K7" s="6">
        <v>67000</v>
      </c>
      <c r="M7" s="7" t="s">
        <v>21</v>
      </c>
    </row>
    <row r="8" spans="3:15" ht="14.25" customHeight="1" x14ac:dyDescent="0.3">
      <c r="C8" s="2">
        <v>150940</v>
      </c>
      <c r="D8" s="3" t="s">
        <v>22</v>
      </c>
      <c r="E8" s="3" t="s">
        <v>23</v>
      </c>
      <c r="F8" s="4">
        <v>26906</v>
      </c>
      <c r="G8" s="5" t="s">
        <v>24</v>
      </c>
      <c r="H8" s="3" t="s">
        <v>17</v>
      </c>
      <c r="I8" s="3" t="s">
        <v>25</v>
      </c>
      <c r="J8" s="3" t="s">
        <v>26</v>
      </c>
      <c r="K8" s="6">
        <v>87000</v>
      </c>
    </row>
    <row r="9" spans="3:15" ht="14.25" customHeight="1" x14ac:dyDescent="0.3">
      <c r="C9" s="2">
        <v>150777</v>
      </c>
      <c r="D9" s="3" t="s">
        <v>27</v>
      </c>
      <c r="E9" s="3" t="s">
        <v>28</v>
      </c>
      <c r="F9" s="4">
        <v>21123</v>
      </c>
      <c r="G9" s="5" t="s">
        <v>24</v>
      </c>
      <c r="H9" s="3" t="s">
        <v>12</v>
      </c>
      <c r="I9" s="3" t="s">
        <v>29</v>
      </c>
      <c r="J9" s="3" t="s">
        <v>14</v>
      </c>
      <c r="K9" s="6">
        <v>22000</v>
      </c>
      <c r="M9" s="10" t="s">
        <v>30</v>
      </c>
      <c r="N9" s="11"/>
      <c r="O9" s="8" t="s">
        <v>31</v>
      </c>
    </row>
    <row r="10" spans="3:15" ht="14.25" customHeight="1" x14ac:dyDescent="0.3">
      <c r="C10" s="2">
        <v>150805</v>
      </c>
      <c r="D10" s="3" t="s">
        <v>19</v>
      </c>
      <c r="E10" s="3" t="s">
        <v>32</v>
      </c>
      <c r="F10" s="4">
        <v>26172</v>
      </c>
      <c r="G10" s="5" t="s">
        <v>24</v>
      </c>
      <c r="H10" s="3" t="s">
        <v>12</v>
      </c>
      <c r="I10" s="3" t="s">
        <v>33</v>
      </c>
      <c r="J10" s="3" t="s">
        <v>14</v>
      </c>
      <c r="K10" s="6">
        <v>91000</v>
      </c>
      <c r="M10" s="8" t="s">
        <v>34</v>
      </c>
      <c r="N10" s="8">
        <f>MAX(K5:K42)</f>
        <v>92000</v>
      </c>
      <c r="O10" s="6" t="str">
        <f>INDEX(D5:D42,MATCH(N10,K5:K42,0))</f>
        <v>Dinesh</v>
      </c>
    </row>
    <row r="11" spans="3:15" ht="14.25" customHeight="1" x14ac:dyDescent="0.3">
      <c r="C11" s="2">
        <v>150990</v>
      </c>
      <c r="D11" s="3" t="s">
        <v>35</v>
      </c>
      <c r="E11" s="3" t="s">
        <v>36</v>
      </c>
      <c r="F11" s="4">
        <v>36400</v>
      </c>
      <c r="G11" s="5" t="s">
        <v>24</v>
      </c>
      <c r="H11" s="3" t="s">
        <v>12</v>
      </c>
      <c r="I11" s="3" t="s">
        <v>37</v>
      </c>
      <c r="J11" s="3" t="s">
        <v>38</v>
      </c>
      <c r="K11" s="6">
        <v>77000</v>
      </c>
      <c r="M11" s="8" t="s">
        <v>39</v>
      </c>
      <c r="N11" s="6">
        <f>MIN(K5:K42)</f>
        <v>15000</v>
      </c>
      <c r="O11" s="6" t="str">
        <f>INDEX(D6:D43,MATCH(N11,K6:K43,0))</f>
        <v>Satish</v>
      </c>
    </row>
    <row r="12" spans="3:15" ht="14.25" customHeight="1" x14ac:dyDescent="0.3">
      <c r="C12" s="2">
        <v>150989</v>
      </c>
      <c r="D12" s="3" t="s">
        <v>40</v>
      </c>
      <c r="E12" s="3" t="s">
        <v>36</v>
      </c>
      <c r="F12" s="4">
        <v>33113</v>
      </c>
      <c r="G12" s="5" t="s">
        <v>24</v>
      </c>
      <c r="H12" s="3" t="s">
        <v>12</v>
      </c>
      <c r="I12" s="3" t="s">
        <v>18</v>
      </c>
      <c r="J12" s="3" t="s">
        <v>38</v>
      </c>
      <c r="K12" s="6">
        <v>45000</v>
      </c>
    </row>
    <row r="13" spans="3:15" ht="14.25" customHeight="1" x14ac:dyDescent="0.3">
      <c r="C13" s="2">
        <v>150881</v>
      </c>
      <c r="D13" s="3" t="s">
        <v>41</v>
      </c>
      <c r="E13" s="3" t="s">
        <v>42</v>
      </c>
      <c r="F13" s="4">
        <v>30337</v>
      </c>
      <c r="G13" s="5" t="s">
        <v>24</v>
      </c>
      <c r="H13" s="3" t="s">
        <v>17</v>
      </c>
      <c r="I13" s="3" t="s">
        <v>18</v>
      </c>
      <c r="J13" s="3" t="s">
        <v>43</v>
      </c>
      <c r="K13" s="6">
        <v>92000</v>
      </c>
    </row>
    <row r="14" spans="3:15" ht="14.25" customHeight="1" x14ac:dyDescent="0.3">
      <c r="C14" s="2">
        <v>150814</v>
      </c>
      <c r="D14" s="3" t="s">
        <v>44</v>
      </c>
      <c r="E14" s="3" t="s">
        <v>45</v>
      </c>
      <c r="F14" s="4">
        <v>26246</v>
      </c>
      <c r="G14" s="5" t="s">
        <v>24</v>
      </c>
      <c r="H14" s="3" t="s">
        <v>12</v>
      </c>
      <c r="I14" s="3" t="s">
        <v>25</v>
      </c>
      <c r="J14" s="3" t="s">
        <v>14</v>
      </c>
      <c r="K14" s="6">
        <v>50000</v>
      </c>
    </row>
    <row r="15" spans="3:15" ht="14.25" customHeight="1" x14ac:dyDescent="0.3">
      <c r="C15" s="2">
        <v>150937</v>
      </c>
      <c r="D15" s="3" t="s">
        <v>46</v>
      </c>
      <c r="E15" s="3" t="s">
        <v>47</v>
      </c>
      <c r="F15" s="4">
        <v>24700</v>
      </c>
      <c r="G15" s="5" t="s">
        <v>24</v>
      </c>
      <c r="H15" s="3" t="s">
        <v>12</v>
      </c>
      <c r="I15" s="3" t="s">
        <v>37</v>
      </c>
      <c r="J15" s="3" t="s">
        <v>26</v>
      </c>
      <c r="K15" s="6">
        <v>37000</v>
      </c>
    </row>
    <row r="16" spans="3:15" ht="14.25" customHeight="1" x14ac:dyDescent="0.3">
      <c r="C16" s="2">
        <v>150888</v>
      </c>
      <c r="D16" s="3" t="s">
        <v>48</v>
      </c>
      <c r="E16" s="3" t="s">
        <v>49</v>
      </c>
      <c r="F16" s="4">
        <v>29221</v>
      </c>
      <c r="G16" s="5" t="s">
        <v>24</v>
      </c>
      <c r="H16" s="3" t="s">
        <v>12</v>
      </c>
      <c r="I16" s="3" t="s">
        <v>37</v>
      </c>
      <c r="J16" s="3" t="s">
        <v>43</v>
      </c>
      <c r="K16" s="6">
        <v>43000</v>
      </c>
    </row>
    <row r="17" spans="3:11" ht="14.25" customHeight="1" x14ac:dyDescent="0.3">
      <c r="C17" s="2">
        <v>150865</v>
      </c>
      <c r="D17" s="3" t="s">
        <v>50</v>
      </c>
      <c r="E17" s="3" t="s">
        <v>49</v>
      </c>
      <c r="F17" s="4">
        <v>31279</v>
      </c>
      <c r="G17" s="5" t="s">
        <v>11</v>
      </c>
      <c r="H17" s="3" t="s">
        <v>12</v>
      </c>
      <c r="I17" s="3" t="s">
        <v>51</v>
      </c>
      <c r="J17" s="3" t="s">
        <v>43</v>
      </c>
      <c r="K17" s="6">
        <v>90000</v>
      </c>
    </row>
    <row r="18" spans="3:11" ht="14.25" customHeight="1" x14ac:dyDescent="0.3">
      <c r="C18" s="2">
        <v>150858</v>
      </c>
      <c r="D18" s="3" t="s">
        <v>52</v>
      </c>
      <c r="E18" s="3" t="s">
        <v>53</v>
      </c>
      <c r="F18" s="4">
        <v>34846</v>
      </c>
      <c r="G18" s="5" t="s">
        <v>24</v>
      </c>
      <c r="H18" s="3" t="s">
        <v>12</v>
      </c>
      <c r="I18" s="3" t="s">
        <v>54</v>
      </c>
      <c r="J18" s="3" t="s">
        <v>43</v>
      </c>
      <c r="K18" s="6">
        <v>34000</v>
      </c>
    </row>
    <row r="19" spans="3:11" ht="14.25" customHeight="1" x14ac:dyDescent="0.3">
      <c r="C19" s="2">
        <v>150930</v>
      </c>
      <c r="D19" s="3" t="s">
        <v>55</v>
      </c>
      <c r="E19" s="3" t="s">
        <v>56</v>
      </c>
      <c r="F19" s="4">
        <v>37027</v>
      </c>
      <c r="G19" s="5" t="s">
        <v>24</v>
      </c>
      <c r="H19" s="3" t="s">
        <v>12</v>
      </c>
      <c r="I19" s="3" t="s">
        <v>18</v>
      </c>
      <c r="J19" s="3" t="s">
        <v>26</v>
      </c>
      <c r="K19" s="6">
        <v>82000</v>
      </c>
    </row>
    <row r="20" spans="3:11" ht="14.25" customHeight="1" x14ac:dyDescent="0.3">
      <c r="C20" s="2">
        <v>150894</v>
      </c>
      <c r="D20" s="3" t="s">
        <v>57</v>
      </c>
      <c r="E20" s="3" t="s">
        <v>58</v>
      </c>
      <c r="F20" s="4">
        <v>37124</v>
      </c>
      <c r="G20" s="5" t="s">
        <v>24</v>
      </c>
      <c r="H20" s="3" t="s">
        <v>12</v>
      </c>
      <c r="I20" s="3" t="s">
        <v>25</v>
      </c>
      <c r="J20" s="3" t="s">
        <v>26</v>
      </c>
      <c r="K20" s="6">
        <v>67000</v>
      </c>
    </row>
    <row r="21" spans="3:11" ht="14.25" customHeight="1" x14ac:dyDescent="0.3">
      <c r="C21" s="2">
        <v>150947</v>
      </c>
      <c r="D21" s="3" t="s">
        <v>59</v>
      </c>
      <c r="E21" s="3" t="s">
        <v>60</v>
      </c>
      <c r="F21" s="4">
        <v>33449</v>
      </c>
      <c r="G21" s="5" t="s">
        <v>11</v>
      </c>
      <c r="H21" s="3" t="s">
        <v>12</v>
      </c>
      <c r="I21" s="3" t="s">
        <v>54</v>
      </c>
      <c r="J21" s="3" t="s">
        <v>26</v>
      </c>
      <c r="K21" s="6">
        <v>85000</v>
      </c>
    </row>
    <row r="22" spans="3:11" ht="14.25" customHeight="1" x14ac:dyDescent="0.3">
      <c r="C22" s="2">
        <v>150905</v>
      </c>
      <c r="D22" s="3" t="s">
        <v>61</v>
      </c>
      <c r="E22" s="3" t="s">
        <v>62</v>
      </c>
      <c r="F22" s="4">
        <v>30819</v>
      </c>
      <c r="G22" s="5" t="s">
        <v>11</v>
      </c>
      <c r="H22" s="3" t="s">
        <v>17</v>
      </c>
      <c r="I22" s="3" t="s">
        <v>13</v>
      </c>
      <c r="J22" s="3" t="s">
        <v>26</v>
      </c>
      <c r="K22" s="6">
        <v>62000</v>
      </c>
    </row>
    <row r="23" spans="3:11" ht="14.25" customHeight="1" x14ac:dyDescent="0.3">
      <c r="C23" s="2">
        <v>150995</v>
      </c>
      <c r="D23" s="3" t="s">
        <v>63</v>
      </c>
      <c r="E23" s="3" t="s">
        <v>64</v>
      </c>
      <c r="F23" s="4">
        <v>35330</v>
      </c>
      <c r="G23" s="5" t="s">
        <v>24</v>
      </c>
      <c r="H23" s="3" t="s">
        <v>12</v>
      </c>
      <c r="I23" s="3" t="s">
        <v>25</v>
      </c>
      <c r="J23" s="3" t="s">
        <v>38</v>
      </c>
      <c r="K23" s="6">
        <v>15000</v>
      </c>
    </row>
    <row r="24" spans="3:11" ht="14.25" customHeight="1" x14ac:dyDescent="0.3">
      <c r="C24" s="2">
        <v>150912</v>
      </c>
      <c r="D24" s="3" t="s">
        <v>65</v>
      </c>
      <c r="E24" s="3" t="s">
        <v>66</v>
      </c>
      <c r="F24" s="4">
        <v>37629</v>
      </c>
      <c r="G24" s="5" t="s">
        <v>11</v>
      </c>
      <c r="H24" s="3" t="s">
        <v>12</v>
      </c>
      <c r="I24" s="3" t="s">
        <v>67</v>
      </c>
      <c r="J24" s="3" t="s">
        <v>26</v>
      </c>
      <c r="K24" s="6">
        <v>81000</v>
      </c>
    </row>
    <row r="25" spans="3:11" ht="14.25" customHeight="1" x14ac:dyDescent="0.3">
      <c r="C25" s="2">
        <v>150921</v>
      </c>
      <c r="D25" s="3" t="s">
        <v>68</v>
      </c>
      <c r="E25" s="3" t="s">
        <v>69</v>
      </c>
      <c r="F25" s="4">
        <v>38092</v>
      </c>
      <c r="G25" s="5" t="s">
        <v>24</v>
      </c>
      <c r="H25" s="3" t="s">
        <v>12</v>
      </c>
      <c r="I25" s="3" t="s">
        <v>70</v>
      </c>
      <c r="J25" s="3" t="s">
        <v>26</v>
      </c>
      <c r="K25" s="6">
        <v>19000</v>
      </c>
    </row>
    <row r="26" spans="3:11" ht="14.25" customHeight="1" x14ac:dyDescent="0.3">
      <c r="C26" s="2">
        <v>150851</v>
      </c>
      <c r="D26" s="3" t="s">
        <v>71</v>
      </c>
      <c r="E26" s="3" t="s">
        <v>72</v>
      </c>
      <c r="F26" s="4">
        <v>29368</v>
      </c>
      <c r="G26" s="5" t="s">
        <v>24</v>
      </c>
      <c r="H26" s="3" t="s">
        <v>17</v>
      </c>
      <c r="I26" s="3" t="s">
        <v>25</v>
      </c>
      <c r="J26" s="3" t="s">
        <v>43</v>
      </c>
      <c r="K26" s="6">
        <v>75000</v>
      </c>
    </row>
    <row r="27" spans="3:11" ht="14.25" customHeight="1" x14ac:dyDescent="0.3">
      <c r="C27" s="2">
        <v>150867</v>
      </c>
      <c r="D27" s="3" t="s">
        <v>73</v>
      </c>
      <c r="E27" s="3" t="s">
        <v>74</v>
      </c>
      <c r="F27" s="4">
        <v>29028</v>
      </c>
      <c r="G27" s="5" t="s">
        <v>11</v>
      </c>
      <c r="H27" s="3" t="s">
        <v>17</v>
      </c>
      <c r="I27" s="3" t="s">
        <v>70</v>
      </c>
      <c r="J27" s="3" t="s">
        <v>43</v>
      </c>
      <c r="K27" s="6">
        <v>49000</v>
      </c>
    </row>
    <row r="28" spans="3:11" ht="14.25" customHeight="1" x14ac:dyDescent="0.3">
      <c r="C28" s="2">
        <v>150899</v>
      </c>
      <c r="D28" s="3" t="s">
        <v>75</v>
      </c>
      <c r="E28" s="3" t="s">
        <v>76</v>
      </c>
      <c r="F28" s="4">
        <v>37400</v>
      </c>
      <c r="G28" s="5" t="s">
        <v>24</v>
      </c>
      <c r="H28" s="3" t="s">
        <v>12</v>
      </c>
      <c r="I28" s="3" t="s">
        <v>54</v>
      </c>
      <c r="J28" s="3" t="s">
        <v>26</v>
      </c>
      <c r="K28" s="6">
        <v>50000</v>
      </c>
    </row>
    <row r="29" spans="3:11" ht="14.25" customHeight="1" x14ac:dyDescent="0.3">
      <c r="C29" s="2">
        <v>150975</v>
      </c>
      <c r="D29" s="3" t="s">
        <v>77</v>
      </c>
      <c r="E29" s="3" t="s">
        <v>78</v>
      </c>
      <c r="F29" s="4">
        <v>31478</v>
      </c>
      <c r="G29" s="5" t="s">
        <v>24</v>
      </c>
      <c r="H29" s="3" t="s">
        <v>12</v>
      </c>
      <c r="I29" s="3" t="s">
        <v>70</v>
      </c>
      <c r="J29" s="3" t="s">
        <v>38</v>
      </c>
      <c r="K29" s="6">
        <v>83000</v>
      </c>
    </row>
    <row r="30" spans="3:11" ht="14.25" customHeight="1" x14ac:dyDescent="0.3">
      <c r="C30" s="2">
        <v>150901</v>
      </c>
      <c r="D30" s="3" t="s">
        <v>79</v>
      </c>
      <c r="E30" s="3" t="s">
        <v>80</v>
      </c>
      <c r="F30" s="4">
        <v>32946</v>
      </c>
      <c r="G30" s="5" t="s">
        <v>11</v>
      </c>
      <c r="H30" s="3" t="s">
        <v>12</v>
      </c>
      <c r="I30" s="3" t="s">
        <v>81</v>
      </c>
      <c r="J30" s="3" t="s">
        <v>26</v>
      </c>
      <c r="K30" s="6">
        <v>53000</v>
      </c>
    </row>
    <row r="31" spans="3:11" ht="14.25" customHeight="1" x14ac:dyDescent="0.3">
      <c r="C31" s="2">
        <v>150968</v>
      </c>
      <c r="D31" s="3" t="s">
        <v>82</v>
      </c>
      <c r="E31" s="3" t="s">
        <v>83</v>
      </c>
      <c r="F31" s="4">
        <v>37208</v>
      </c>
      <c r="G31" s="5" t="s">
        <v>24</v>
      </c>
      <c r="H31" s="3" t="s">
        <v>12</v>
      </c>
      <c r="I31" s="3" t="s">
        <v>67</v>
      </c>
      <c r="J31" s="3" t="s">
        <v>26</v>
      </c>
      <c r="K31" s="6">
        <v>65000</v>
      </c>
    </row>
    <row r="32" spans="3:11" ht="14.25" customHeight="1" x14ac:dyDescent="0.3">
      <c r="C32" s="2">
        <v>150773</v>
      </c>
      <c r="D32" s="3" t="s">
        <v>84</v>
      </c>
      <c r="E32" s="3" t="s">
        <v>85</v>
      </c>
      <c r="F32" s="4">
        <v>26860</v>
      </c>
      <c r="G32" s="5" t="s">
        <v>24</v>
      </c>
      <c r="H32" s="3" t="s">
        <v>12</v>
      </c>
      <c r="I32" s="3" t="s">
        <v>70</v>
      </c>
      <c r="J32" s="3" t="s">
        <v>14</v>
      </c>
      <c r="K32" s="6">
        <v>85000</v>
      </c>
    </row>
    <row r="33" spans="3:11" ht="14.25" customHeight="1" x14ac:dyDescent="0.3">
      <c r="C33" s="2">
        <v>150840</v>
      </c>
      <c r="D33" s="3" t="s">
        <v>55</v>
      </c>
      <c r="E33" s="3" t="s">
        <v>86</v>
      </c>
      <c r="F33" s="4">
        <v>23136</v>
      </c>
      <c r="G33" s="5" t="s">
        <v>11</v>
      </c>
      <c r="H33" s="3" t="s">
        <v>12</v>
      </c>
      <c r="I33" s="3" t="s">
        <v>25</v>
      </c>
      <c r="J33" s="3" t="s">
        <v>43</v>
      </c>
      <c r="K33" s="6">
        <v>20000</v>
      </c>
    </row>
    <row r="34" spans="3:11" ht="14.25" customHeight="1" x14ac:dyDescent="0.3">
      <c r="C34" s="2">
        <v>150850</v>
      </c>
      <c r="D34" s="3" t="s">
        <v>46</v>
      </c>
      <c r="E34" s="3" t="s">
        <v>87</v>
      </c>
      <c r="F34" s="4">
        <v>32027</v>
      </c>
      <c r="G34" s="5" t="s">
        <v>24</v>
      </c>
      <c r="H34" s="3" t="s">
        <v>12</v>
      </c>
      <c r="I34" s="3" t="s">
        <v>54</v>
      </c>
      <c r="J34" s="3" t="s">
        <v>43</v>
      </c>
      <c r="K34" s="6">
        <v>47000</v>
      </c>
    </row>
    <row r="35" spans="3:11" ht="14.25" customHeight="1" x14ac:dyDescent="0.3">
      <c r="C35" s="2">
        <v>150962</v>
      </c>
      <c r="D35" s="3" t="s">
        <v>88</v>
      </c>
      <c r="E35" s="3" t="s">
        <v>89</v>
      </c>
      <c r="F35" s="4">
        <v>37773</v>
      </c>
      <c r="G35" s="5" t="s">
        <v>11</v>
      </c>
      <c r="H35" s="3" t="s">
        <v>12</v>
      </c>
      <c r="I35" s="3" t="s">
        <v>33</v>
      </c>
      <c r="J35" s="3" t="s">
        <v>26</v>
      </c>
      <c r="K35" s="6">
        <v>87000</v>
      </c>
    </row>
    <row r="36" spans="3:11" ht="14.25" customHeight="1" x14ac:dyDescent="0.3">
      <c r="C36" s="2">
        <v>150954</v>
      </c>
      <c r="D36" s="3" t="s">
        <v>90</v>
      </c>
      <c r="E36" s="3" t="s">
        <v>89</v>
      </c>
      <c r="F36" s="4">
        <v>35495</v>
      </c>
      <c r="G36" s="5" t="s">
        <v>11</v>
      </c>
      <c r="H36" s="3" t="s">
        <v>12</v>
      </c>
      <c r="I36" s="3" t="s">
        <v>81</v>
      </c>
      <c r="J36" s="3" t="s">
        <v>26</v>
      </c>
      <c r="K36" s="6">
        <v>57000</v>
      </c>
    </row>
    <row r="37" spans="3:11" ht="14.25" customHeight="1" x14ac:dyDescent="0.3">
      <c r="C37" s="2">
        <v>150874</v>
      </c>
      <c r="D37" s="3" t="s">
        <v>91</v>
      </c>
      <c r="E37" s="3" t="s">
        <v>89</v>
      </c>
      <c r="F37" s="4">
        <v>37890</v>
      </c>
      <c r="G37" s="5" t="s">
        <v>11</v>
      </c>
      <c r="H37" s="3" t="s">
        <v>12</v>
      </c>
      <c r="I37" s="3" t="s">
        <v>29</v>
      </c>
      <c r="J37" s="3" t="s">
        <v>43</v>
      </c>
      <c r="K37" s="6">
        <v>27000</v>
      </c>
    </row>
    <row r="38" spans="3:11" ht="14.25" customHeight="1" x14ac:dyDescent="0.3">
      <c r="C38" s="2">
        <v>150798</v>
      </c>
      <c r="D38" s="3" t="s">
        <v>92</v>
      </c>
      <c r="E38" s="3" t="s">
        <v>89</v>
      </c>
      <c r="F38" s="4">
        <v>28276</v>
      </c>
      <c r="G38" s="5" t="s">
        <v>11</v>
      </c>
      <c r="H38" s="3" t="s">
        <v>12</v>
      </c>
      <c r="I38" s="3" t="s">
        <v>18</v>
      </c>
      <c r="J38" s="3" t="s">
        <v>14</v>
      </c>
      <c r="K38" s="6">
        <v>81000</v>
      </c>
    </row>
    <row r="39" spans="3:11" ht="14.25" customHeight="1" x14ac:dyDescent="0.3">
      <c r="C39" s="2">
        <v>150830</v>
      </c>
      <c r="D39" s="3" t="s">
        <v>93</v>
      </c>
      <c r="E39" s="3" t="s">
        <v>94</v>
      </c>
      <c r="F39" s="4">
        <v>29037</v>
      </c>
      <c r="G39" s="5" t="s">
        <v>11</v>
      </c>
      <c r="H39" s="3" t="s">
        <v>12</v>
      </c>
      <c r="I39" s="3" t="s">
        <v>81</v>
      </c>
      <c r="J39" s="3" t="s">
        <v>14</v>
      </c>
      <c r="K39" s="6">
        <v>52000</v>
      </c>
    </row>
    <row r="40" spans="3:11" ht="14.25" customHeight="1" x14ac:dyDescent="0.3">
      <c r="C40" s="2">
        <v>150929</v>
      </c>
      <c r="D40" s="3" t="s">
        <v>95</v>
      </c>
      <c r="E40" s="3" t="s">
        <v>96</v>
      </c>
      <c r="F40" s="4">
        <v>26739</v>
      </c>
      <c r="G40" s="5" t="s">
        <v>24</v>
      </c>
      <c r="H40" s="3" t="s">
        <v>12</v>
      </c>
      <c r="I40" s="3" t="s">
        <v>29</v>
      </c>
      <c r="J40" s="3" t="s">
        <v>26</v>
      </c>
      <c r="K40" s="6">
        <v>58000</v>
      </c>
    </row>
    <row r="41" spans="3:11" ht="14.25" customHeight="1" x14ac:dyDescent="0.3">
      <c r="C41" s="2">
        <v>150982</v>
      </c>
      <c r="D41" s="3" t="s">
        <v>97</v>
      </c>
      <c r="E41" s="3" t="s">
        <v>98</v>
      </c>
      <c r="F41" s="4">
        <v>35574</v>
      </c>
      <c r="G41" s="5" t="s">
        <v>24</v>
      </c>
      <c r="H41" s="3" t="s">
        <v>12</v>
      </c>
      <c r="I41" s="3" t="s">
        <v>29</v>
      </c>
      <c r="J41" s="3" t="s">
        <v>38</v>
      </c>
      <c r="K41" s="6">
        <v>47000</v>
      </c>
    </row>
    <row r="42" spans="3:11" ht="14.25" customHeight="1" x14ac:dyDescent="0.3">
      <c r="C42" s="2">
        <v>150821</v>
      </c>
      <c r="D42" s="3" t="s">
        <v>99</v>
      </c>
      <c r="E42" s="3" t="s">
        <v>100</v>
      </c>
      <c r="F42" s="4">
        <v>29966</v>
      </c>
      <c r="G42" s="5" t="s">
        <v>24</v>
      </c>
      <c r="H42" s="3" t="s">
        <v>17</v>
      </c>
      <c r="I42" s="3" t="s">
        <v>54</v>
      </c>
      <c r="J42" s="3" t="s">
        <v>14</v>
      </c>
      <c r="K42" s="6">
        <v>26000</v>
      </c>
    </row>
    <row r="43" spans="3:11" ht="14.25" customHeight="1" x14ac:dyDescent="0.3"/>
    <row r="44" spans="3:11" ht="14.25" customHeight="1" x14ac:dyDescent="0.3"/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1">
    <mergeCell ref="M9:N9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C1:K1000"/>
  <sheetViews>
    <sheetView tabSelected="1" topLeftCell="A3" workbookViewId="0">
      <selection activeCell="E4" sqref="E4"/>
    </sheetView>
  </sheetViews>
  <sheetFormatPr defaultColWidth="14.44140625" defaultRowHeight="15" customHeight="1" x14ac:dyDescent="0.3"/>
  <cols>
    <col min="1" max="2" width="8.6640625" customWidth="1"/>
    <col min="3" max="3" width="7.44140625" bestFit="1" customWidth="1"/>
    <col min="4" max="4" width="14.109375" customWidth="1"/>
    <col min="5" max="5" width="13.21875" bestFit="1" customWidth="1"/>
    <col min="6" max="6" width="9.88671875" customWidth="1"/>
    <col min="7" max="7" width="7.109375" bestFit="1" customWidth="1"/>
    <col min="8" max="8" width="9" bestFit="1" customWidth="1"/>
    <col min="9" max="9" width="8.77734375" bestFit="1" customWidth="1"/>
    <col min="10" max="10" width="21.33203125" bestFit="1" customWidth="1"/>
    <col min="11" max="11" width="10.77734375" bestFit="1" customWidth="1"/>
    <col min="12" max="26" width="8.6640625" customWidth="1"/>
  </cols>
  <sheetData>
    <row r="1" spans="3:11" ht="14.25" customHeight="1" x14ac:dyDescent="0.3"/>
    <row r="2" spans="3:11" ht="14.25" customHeight="1" x14ac:dyDescent="0.3">
      <c r="D2" s="9" t="s">
        <v>101</v>
      </c>
    </row>
    <row r="3" spans="3:11" ht="14.25" customHeight="1" x14ac:dyDescent="0.3">
      <c r="D3" s="9" t="s">
        <v>102</v>
      </c>
    </row>
    <row r="4" spans="3:11" ht="14.25" customHeight="1" x14ac:dyDescent="0.3">
      <c r="D4" s="9" t="s">
        <v>103</v>
      </c>
    </row>
    <row r="5" spans="3:11" ht="14.25" customHeight="1" x14ac:dyDescent="0.3"/>
    <row r="6" spans="3:11" ht="14.25" customHeight="1" x14ac:dyDescent="0.3">
      <c r="C6" s="1" t="s">
        <v>0</v>
      </c>
      <c r="D6" s="1" t="s">
        <v>1</v>
      </c>
      <c r="E6" s="1" t="s">
        <v>2</v>
      </c>
      <c r="F6" s="1" t="s">
        <v>3</v>
      </c>
      <c r="G6" s="1" t="s">
        <v>4</v>
      </c>
      <c r="H6" s="1" t="s">
        <v>5</v>
      </c>
      <c r="I6" s="1" t="s">
        <v>7</v>
      </c>
      <c r="J6" s="1" t="s">
        <v>6</v>
      </c>
      <c r="K6" s="1" t="s">
        <v>8</v>
      </c>
    </row>
    <row r="7" spans="3:11" ht="14.25" customHeight="1" x14ac:dyDescent="0.3">
      <c r="C7" s="2">
        <v>150834</v>
      </c>
      <c r="D7" s="3" t="s">
        <v>9</v>
      </c>
      <c r="E7" s="3" t="s">
        <v>10</v>
      </c>
      <c r="F7" s="4">
        <v>31199</v>
      </c>
      <c r="G7" s="5" t="s">
        <v>11</v>
      </c>
      <c r="H7" s="3" t="s">
        <v>12</v>
      </c>
      <c r="I7" s="6" t="str">
        <f>IFERROR(VLOOKUP('Master Emp sheet'!C7, EmployeeData, MATCH("Region",Source!$C$5:$F$5, 0), FALSE), "Retired")</f>
        <v>North</v>
      </c>
      <c r="J7" s="6" t="str">
        <f>IFERROR(VLOOKUP(C7,EmployeeData,MATCH("Department",Source!$C$5:$F$5,0),FALSE),"Retired")</f>
        <v>FLM</v>
      </c>
      <c r="K7" s="6">
        <f>IFERROR(VLOOKUP(C7,EmployeeData,MATCH("Basic Salary",Source!$C$5:$F$5,0),FALSE),"Retired")</f>
        <v>48000</v>
      </c>
    </row>
    <row r="8" spans="3:11" ht="14.25" customHeight="1" x14ac:dyDescent="0.3">
      <c r="C8" s="2">
        <v>150784</v>
      </c>
      <c r="D8" s="3" t="s">
        <v>15</v>
      </c>
      <c r="E8" s="3" t="s">
        <v>16</v>
      </c>
      <c r="F8" s="4">
        <v>28365</v>
      </c>
      <c r="G8" s="5" t="s">
        <v>11</v>
      </c>
      <c r="H8" s="3" t="s">
        <v>17</v>
      </c>
      <c r="I8" s="6" t="str">
        <f>IFERROR(VLOOKUP('Master Emp sheet'!C8, EmployeeData, MATCH("Region",Source!$C$5:$F$5, 0), FALSE), "Retired")</f>
        <v>North</v>
      </c>
      <c r="J8" s="6" t="str">
        <f>IFERROR(VLOOKUP(C8,EmployeeData,MATCH("Department",Source!$C$5:$F$5,0),FALSE),"Retired")</f>
        <v>Digital Marketing</v>
      </c>
      <c r="K8" s="6">
        <f>IFERROR(VLOOKUP(C8,EmployeeData,MATCH("Basic Salary",Source!$C$5:$F$5,0),FALSE),"Retired")</f>
        <v>35000</v>
      </c>
    </row>
    <row r="9" spans="3:11" ht="14.25" customHeight="1" x14ac:dyDescent="0.3">
      <c r="C9" s="2">
        <v>150791</v>
      </c>
      <c r="D9" s="3" t="s">
        <v>19</v>
      </c>
      <c r="E9" s="3" t="s">
        <v>20</v>
      </c>
      <c r="F9" s="4">
        <v>23346</v>
      </c>
      <c r="G9" s="5" t="s">
        <v>11</v>
      </c>
      <c r="H9" s="3" t="s">
        <v>12</v>
      </c>
      <c r="I9" s="6" t="str">
        <f>IFERROR(VLOOKUP('Master Emp sheet'!C9, EmployeeData, MATCH("Region",Source!$C$5:$F$5, 0), FALSE), "Retired")</f>
        <v>North</v>
      </c>
      <c r="J9" s="6" t="str">
        <f>IFERROR(VLOOKUP(C9,EmployeeData,MATCH("Department",Source!$C$5:$F$5,0),FALSE),"Retired")</f>
        <v>Digital Marketing</v>
      </c>
      <c r="K9" s="6">
        <f>IFERROR(VLOOKUP(C9,EmployeeData,MATCH("Basic Salary",Source!$C$5:$F$5,0),FALSE),"Retired")</f>
        <v>67000</v>
      </c>
    </row>
    <row r="10" spans="3:11" ht="14.25" customHeight="1" x14ac:dyDescent="0.3">
      <c r="C10" s="2">
        <v>150940</v>
      </c>
      <c r="D10" s="3" t="s">
        <v>22</v>
      </c>
      <c r="E10" s="3" t="s">
        <v>23</v>
      </c>
      <c r="F10" s="4">
        <v>26906</v>
      </c>
      <c r="G10" s="5" t="s">
        <v>24</v>
      </c>
      <c r="H10" s="3" t="s">
        <v>17</v>
      </c>
      <c r="I10" s="6" t="str">
        <f>IFERROR(VLOOKUP('Master Emp sheet'!C10, EmployeeData, MATCH("Region",Source!$C$5:$F$5, 0), FALSE), "Retired")</f>
        <v>South</v>
      </c>
      <c r="J10" s="6" t="str">
        <f>IFERROR(VLOOKUP(C10,EmployeeData,MATCH("Department",Source!$C$5:$F$5,0),FALSE),"Retired")</f>
        <v>Inside Sales</v>
      </c>
      <c r="K10" s="6">
        <f>IFERROR(VLOOKUP(C10,EmployeeData,MATCH("Basic Salary",Source!$C$5:$F$5,0),FALSE),"Retired")</f>
        <v>87000</v>
      </c>
    </row>
    <row r="11" spans="3:11" ht="14.25" customHeight="1" x14ac:dyDescent="0.3">
      <c r="C11" s="2">
        <v>150777</v>
      </c>
      <c r="D11" s="3" t="s">
        <v>27</v>
      </c>
      <c r="E11" s="3" t="s">
        <v>28</v>
      </c>
      <c r="F11" s="4">
        <v>21123</v>
      </c>
      <c r="G11" s="5" t="s">
        <v>24</v>
      </c>
      <c r="H11" s="3" t="s">
        <v>12</v>
      </c>
      <c r="I11" s="6" t="str">
        <f>IFERROR(VLOOKUP('Master Emp sheet'!C11, EmployeeData, MATCH("Region",Source!$C$5:$F$5, 0), FALSE), "Retired")</f>
        <v>North</v>
      </c>
      <c r="J11" s="6" t="str">
        <f>IFERROR(VLOOKUP(C11,EmployeeData,MATCH("Department",Source!$C$5:$F$5,0),FALSE),"Retired")</f>
        <v>Marketing</v>
      </c>
      <c r="K11" s="6">
        <f>IFERROR(VLOOKUP(C11,EmployeeData,MATCH("Basic Salary",Source!$C$5:$F$5,0),FALSE),"Retired")</f>
        <v>22000</v>
      </c>
    </row>
    <row r="12" spans="3:11" ht="14.25" customHeight="1" x14ac:dyDescent="0.3">
      <c r="C12" s="2">
        <v>150805</v>
      </c>
      <c r="D12" s="3" t="s">
        <v>19</v>
      </c>
      <c r="E12" s="3" t="s">
        <v>32</v>
      </c>
      <c r="F12" s="4">
        <v>26172</v>
      </c>
      <c r="G12" s="5" t="s">
        <v>24</v>
      </c>
      <c r="H12" s="3" t="s">
        <v>12</v>
      </c>
      <c r="I12" s="6" t="str">
        <f>IFERROR(VLOOKUP('Master Emp sheet'!C12, EmployeeData, MATCH("Region",Source!$C$5:$F$5, 0), FALSE), "Retired")</f>
        <v>North</v>
      </c>
      <c r="J12" s="6" t="str">
        <f>IFERROR(VLOOKUP(C12,EmployeeData,MATCH("Department",Source!$C$5:$F$5,0),FALSE),"Retired")</f>
        <v>Director</v>
      </c>
      <c r="K12" s="6">
        <f>IFERROR(VLOOKUP(C12,EmployeeData,MATCH("Basic Salary",Source!$C$5:$F$5,0),FALSE),"Retired")</f>
        <v>91000</v>
      </c>
    </row>
    <row r="13" spans="3:11" ht="14.25" customHeight="1" x14ac:dyDescent="0.3">
      <c r="C13" s="2">
        <v>150990</v>
      </c>
      <c r="D13" s="3" t="s">
        <v>35</v>
      </c>
      <c r="E13" s="3" t="s">
        <v>36</v>
      </c>
      <c r="F13" s="4">
        <v>36400</v>
      </c>
      <c r="G13" s="5" t="s">
        <v>24</v>
      </c>
      <c r="H13" s="3" t="s">
        <v>12</v>
      </c>
      <c r="I13" s="6" t="str">
        <f>IFERROR(VLOOKUP('Master Emp sheet'!C13, EmployeeData, MATCH("Region",Source!$C$5:$F$5, 0), FALSE), "Retired")</f>
        <v>Mid West</v>
      </c>
      <c r="J13" s="6" t="str">
        <f>IFERROR(VLOOKUP(C13,EmployeeData,MATCH("Department",Source!$C$5:$F$5,0),FALSE),"Retired")</f>
        <v>Learning &amp; Development</v>
      </c>
      <c r="K13" s="6">
        <f>IFERROR(VLOOKUP(C13,EmployeeData,MATCH("Basic Salary",Source!$C$5:$F$5,0),FALSE),"Retired")</f>
        <v>77000</v>
      </c>
    </row>
    <row r="14" spans="3:11" ht="14.25" customHeight="1" x14ac:dyDescent="0.3">
      <c r="C14" s="2">
        <v>150989</v>
      </c>
      <c r="D14" s="3" t="s">
        <v>40</v>
      </c>
      <c r="E14" s="3" t="s">
        <v>36</v>
      </c>
      <c r="F14" s="4">
        <v>33113</v>
      </c>
      <c r="G14" s="5" t="s">
        <v>24</v>
      </c>
      <c r="H14" s="3" t="s">
        <v>12</v>
      </c>
      <c r="I14" s="6" t="str">
        <f>IFERROR(VLOOKUP('Master Emp sheet'!C14, EmployeeData, MATCH("Region",Source!$C$5:$F$5, 0), FALSE), "Retired")</f>
        <v>Mid West</v>
      </c>
      <c r="J14" s="6" t="str">
        <f>IFERROR(VLOOKUP(C14,EmployeeData,MATCH("Department",Source!$C$5:$F$5,0),FALSE),"Retired")</f>
        <v>Digital Marketing</v>
      </c>
      <c r="K14" s="6">
        <f>IFERROR(VLOOKUP(C14,EmployeeData,MATCH("Basic Salary",Source!$C$5:$F$5,0),FALSE),"Retired")</f>
        <v>45000</v>
      </c>
    </row>
    <row r="15" spans="3:11" ht="14.25" customHeight="1" x14ac:dyDescent="0.3">
      <c r="C15" s="2">
        <v>150881</v>
      </c>
      <c r="D15" s="3" t="s">
        <v>41</v>
      </c>
      <c r="E15" s="3" t="s">
        <v>42</v>
      </c>
      <c r="F15" s="4">
        <v>30337</v>
      </c>
      <c r="G15" s="5" t="s">
        <v>24</v>
      </c>
      <c r="H15" s="3" t="s">
        <v>17</v>
      </c>
      <c r="I15" s="6" t="str">
        <f>IFERROR(VLOOKUP('Master Emp sheet'!C15, EmployeeData, MATCH("Region",Source!$C$5:$F$5, 0), FALSE), "Retired")</f>
        <v>East</v>
      </c>
      <c r="J15" s="6" t="str">
        <f>IFERROR(VLOOKUP(C15,EmployeeData,MATCH("Department",Source!$C$5:$F$5,0),FALSE),"Retired")</f>
        <v>Digital Marketing</v>
      </c>
      <c r="K15" s="6">
        <f>IFERROR(VLOOKUP(C15,EmployeeData,MATCH("Basic Salary",Source!$C$5:$F$5,0),FALSE),"Retired")</f>
        <v>92000</v>
      </c>
    </row>
    <row r="16" spans="3:11" ht="14.25" customHeight="1" x14ac:dyDescent="0.3">
      <c r="C16" s="2">
        <v>150814</v>
      </c>
      <c r="D16" s="3" t="s">
        <v>44</v>
      </c>
      <c r="E16" s="3" t="s">
        <v>45</v>
      </c>
      <c r="F16" s="4">
        <v>26246</v>
      </c>
      <c r="G16" s="5" t="s">
        <v>24</v>
      </c>
      <c r="H16" s="3" t="s">
        <v>12</v>
      </c>
      <c r="I16" s="6" t="str">
        <f>IFERROR(VLOOKUP('Master Emp sheet'!C16, EmployeeData, MATCH("Region",Source!$C$5:$F$5, 0), FALSE), "Retired")</f>
        <v>North</v>
      </c>
      <c r="J16" s="6" t="str">
        <f>IFERROR(VLOOKUP(C16,EmployeeData,MATCH("Department",Source!$C$5:$F$5,0),FALSE),"Retired")</f>
        <v>Inside Sales</v>
      </c>
      <c r="K16" s="6">
        <f>IFERROR(VLOOKUP(C16,EmployeeData,MATCH("Basic Salary",Source!$C$5:$F$5,0),FALSE),"Retired")</f>
        <v>50000</v>
      </c>
    </row>
    <row r="17" spans="3:11" ht="14.25" customHeight="1" x14ac:dyDescent="0.3">
      <c r="C17" s="2">
        <v>150937</v>
      </c>
      <c r="D17" s="3" t="s">
        <v>46</v>
      </c>
      <c r="E17" s="3" t="s">
        <v>47</v>
      </c>
      <c r="F17" s="4">
        <v>24700</v>
      </c>
      <c r="G17" s="5" t="s">
        <v>24</v>
      </c>
      <c r="H17" s="3" t="s">
        <v>12</v>
      </c>
      <c r="I17" s="6" t="str">
        <f>IFERROR(VLOOKUP('Master Emp sheet'!C17, EmployeeData, MATCH("Region",Source!$C$5:$F$5, 0), FALSE), "Retired")</f>
        <v>South</v>
      </c>
      <c r="J17" s="6" t="str">
        <f>IFERROR(VLOOKUP(C17,EmployeeData,MATCH("Department",Source!$C$5:$F$5,0),FALSE),"Retired")</f>
        <v>Learning &amp; Development</v>
      </c>
      <c r="K17" s="6">
        <f>IFERROR(VLOOKUP(C17,EmployeeData,MATCH("Basic Salary",Source!$C$5:$F$5,0),FALSE),"Retired")</f>
        <v>37000</v>
      </c>
    </row>
    <row r="18" spans="3:11" ht="14.25" customHeight="1" x14ac:dyDescent="0.3">
      <c r="C18" s="2">
        <v>150888</v>
      </c>
      <c r="D18" s="3" t="s">
        <v>48</v>
      </c>
      <c r="E18" s="3" t="s">
        <v>49</v>
      </c>
      <c r="F18" s="4">
        <v>29221</v>
      </c>
      <c r="G18" s="5" t="s">
        <v>24</v>
      </c>
      <c r="H18" s="3" t="s">
        <v>12</v>
      </c>
      <c r="I18" s="6" t="str">
        <f>IFERROR(VLOOKUP('Master Emp sheet'!C18, EmployeeData, MATCH("Region",Source!$C$5:$F$5, 0), FALSE), "Retired")</f>
        <v>East</v>
      </c>
      <c r="J18" s="6" t="str">
        <f>IFERROR(VLOOKUP(C18,EmployeeData,MATCH("Department",Source!$C$5:$F$5,0),FALSE),"Retired")</f>
        <v>Learning &amp; Development</v>
      </c>
      <c r="K18" s="6">
        <f>IFERROR(VLOOKUP(C18,EmployeeData,MATCH("Basic Salary",Source!$C$5:$F$5,0),FALSE),"Retired")</f>
        <v>43000</v>
      </c>
    </row>
    <row r="19" spans="3:11" ht="14.25" customHeight="1" x14ac:dyDescent="0.3">
      <c r="C19" s="2">
        <v>150865</v>
      </c>
      <c r="D19" s="3" t="s">
        <v>50</v>
      </c>
      <c r="E19" s="3" t="s">
        <v>49</v>
      </c>
      <c r="F19" s="4">
        <v>31279</v>
      </c>
      <c r="G19" s="5" t="s">
        <v>11</v>
      </c>
      <c r="H19" s="3" t="s">
        <v>12</v>
      </c>
      <c r="I19" s="6" t="str">
        <f>IFERROR(VLOOKUP('Master Emp sheet'!C19, EmployeeData, MATCH("Region",Source!$C$5:$F$5, 0), FALSE), "Retired")</f>
        <v>East</v>
      </c>
      <c r="J19" s="6" t="str">
        <f>IFERROR(VLOOKUP(C19,EmployeeData,MATCH("Department",Source!$C$5:$F$5,0),FALSE),"Retired")</f>
        <v>CEO</v>
      </c>
      <c r="K19" s="6">
        <f>IFERROR(VLOOKUP(C19,EmployeeData,MATCH("Basic Salary",Source!$C$5:$F$5,0),FALSE),"Retired")</f>
        <v>90000</v>
      </c>
    </row>
    <row r="20" spans="3:11" ht="14.25" customHeight="1" x14ac:dyDescent="0.3">
      <c r="C20" s="2">
        <v>150858</v>
      </c>
      <c r="D20" s="3" t="s">
        <v>52</v>
      </c>
      <c r="E20" s="3" t="s">
        <v>53</v>
      </c>
      <c r="F20" s="4">
        <v>34846</v>
      </c>
      <c r="G20" s="5" t="s">
        <v>24</v>
      </c>
      <c r="H20" s="3" t="s">
        <v>12</v>
      </c>
      <c r="I20" s="6" t="str">
        <f>IFERROR(VLOOKUP('Master Emp sheet'!C20, EmployeeData, MATCH("Region",Source!$C$5:$F$5, 0), FALSE), "Retired")</f>
        <v>Retired</v>
      </c>
      <c r="J20" s="6" t="str">
        <f>IFERROR(VLOOKUP(C20,EmployeeData,MATCH("Department",Source!$C$5:$F$5,0),FALSE),"Retired")</f>
        <v>Retired</v>
      </c>
      <c r="K20" s="6" t="str">
        <f>IFERROR(VLOOKUP(C20,EmployeeData,MATCH("Basic Salary",Source!$C$5:$F$5,0),FALSE),"Retired")</f>
        <v>Retired</v>
      </c>
    </row>
    <row r="21" spans="3:11" ht="14.25" customHeight="1" x14ac:dyDescent="0.3">
      <c r="C21" s="2">
        <v>150930</v>
      </c>
      <c r="D21" s="3" t="s">
        <v>55</v>
      </c>
      <c r="E21" s="3" t="s">
        <v>56</v>
      </c>
      <c r="F21" s="4">
        <v>37027</v>
      </c>
      <c r="G21" s="5" t="s">
        <v>24</v>
      </c>
      <c r="H21" s="3" t="s">
        <v>12</v>
      </c>
      <c r="I21" s="6" t="str">
        <f>IFERROR(VLOOKUP('Master Emp sheet'!C21, EmployeeData, MATCH("Region",Source!$C$5:$F$5, 0), FALSE), "Retired")</f>
        <v>South</v>
      </c>
      <c r="J21" s="6" t="str">
        <f>IFERROR(VLOOKUP(C21,EmployeeData,MATCH("Department",Source!$C$5:$F$5,0),FALSE),"Retired")</f>
        <v>Digital Marketing</v>
      </c>
      <c r="K21" s="6">
        <f>IFERROR(VLOOKUP(C21,EmployeeData,MATCH("Basic Salary",Source!$C$5:$F$5,0),FALSE),"Retired")</f>
        <v>82000</v>
      </c>
    </row>
    <row r="22" spans="3:11" ht="14.25" customHeight="1" x14ac:dyDescent="0.3">
      <c r="C22" s="2">
        <v>150894</v>
      </c>
      <c r="D22" s="3" t="s">
        <v>57</v>
      </c>
      <c r="E22" s="3" t="s">
        <v>58</v>
      </c>
      <c r="F22" s="4">
        <v>37124</v>
      </c>
      <c r="G22" s="5" t="s">
        <v>24</v>
      </c>
      <c r="H22" s="3" t="s">
        <v>12</v>
      </c>
      <c r="I22" s="6" t="str">
        <f>IFERROR(VLOOKUP('Master Emp sheet'!C22, EmployeeData, MATCH("Region",Source!$C$5:$F$5, 0), FALSE), "Retired")</f>
        <v>South</v>
      </c>
      <c r="J22" s="6" t="str">
        <f>IFERROR(VLOOKUP(C22,EmployeeData,MATCH("Department",Source!$C$5:$F$5,0),FALSE),"Retired")</f>
        <v>Inside Sales</v>
      </c>
      <c r="K22" s="6">
        <f>IFERROR(VLOOKUP(C22,EmployeeData,MATCH("Basic Salary",Source!$C$5:$F$5,0),FALSE),"Retired")</f>
        <v>67000</v>
      </c>
    </row>
    <row r="23" spans="3:11" ht="14.25" customHeight="1" x14ac:dyDescent="0.3">
      <c r="C23" s="2">
        <v>150947</v>
      </c>
      <c r="D23" s="3" t="s">
        <v>59</v>
      </c>
      <c r="E23" s="3" t="s">
        <v>60</v>
      </c>
      <c r="F23" s="4">
        <v>33449</v>
      </c>
      <c r="G23" s="5" t="s">
        <v>11</v>
      </c>
      <c r="H23" s="3" t="s">
        <v>12</v>
      </c>
      <c r="I23" s="6" t="str">
        <f>IFERROR(VLOOKUP('Master Emp sheet'!C23, EmployeeData, MATCH("Region",Source!$C$5:$F$5, 0), FALSE), "Retired")</f>
        <v>South</v>
      </c>
      <c r="J23" s="6" t="str">
        <f>IFERROR(VLOOKUP(C23,EmployeeData,MATCH("Department",Source!$C$5:$F$5,0),FALSE),"Retired")</f>
        <v>CCD</v>
      </c>
      <c r="K23" s="6">
        <f>IFERROR(VLOOKUP(C23,EmployeeData,MATCH("Basic Salary",Source!$C$5:$F$5,0),FALSE),"Retired")</f>
        <v>85000</v>
      </c>
    </row>
    <row r="24" spans="3:11" ht="14.25" customHeight="1" x14ac:dyDescent="0.3">
      <c r="C24" s="2">
        <v>150905</v>
      </c>
      <c r="D24" s="3" t="s">
        <v>61</v>
      </c>
      <c r="E24" s="3" t="s">
        <v>62</v>
      </c>
      <c r="F24" s="4">
        <v>30819</v>
      </c>
      <c r="G24" s="5" t="s">
        <v>11</v>
      </c>
      <c r="H24" s="3" t="s">
        <v>17</v>
      </c>
      <c r="I24" s="6" t="str">
        <f>IFERROR(VLOOKUP('Master Emp sheet'!C24, EmployeeData, MATCH("Region",Source!$C$5:$F$5, 0), FALSE), "Retired")</f>
        <v>South</v>
      </c>
      <c r="J24" s="6" t="str">
        <f>IFERROR(VLOOKUP(C24,EmployeeData,MATCH("Department",Source!$C$5:$F$5,0),FALSE),"Retired")</f>
        <v>FLM</v>
      </c>
      <c r="K24" s="6">
        <f>IFERROR(VLOOKUP(C24,EmployeeData,MATCH("Basic Salary",Source!$C$5:$F$5,0),FALSE),"Retired")</f>
        <v>62000</v>
      </c>
    </row>
    <row r="25" spans="3:11" ht="14.25" customHeight="1" x14ac:dyDescent="0.3">
      <c r="C25" s="2">
        <v>150995</v>
      </c>
      <c r="D25" s="3" t="s">
        <v>63</v>
      </c>
      <c r="E25" s="3" t="s">
        <v>64</v>
      </c>
      <c r="F25" s="4">
        <v>35330</v>
      </c>
      <c r="G25" s="5" t="s">
        <v>24</v>
      </c>
      <c r="H25" s="3" t="s">
        <v>12</v>
      </c>
      <c r="I25" s="6" t="str">
        <f>IFERROR(VLOOKUP('Master Emp sheet'!C25, EmployeeData, MATCH("Region",Source!$C$5:$F$5, 0), FALSE), "Retired")</f>
        <v>Mid West</v>
      </c>
      <c r="J25" s="6" t="str">
        <f>IFERROR(VLOOKUP(C25,EmployeeData,MATCH("Department",Source!$C$5:$F$5,0),FALSE),"Retired")</f>
        <v>Inside Sales</v>
      </c>
      <c r="K25" s="6">
        <f>IFERROR(VLOOKUP(C25,EmployeeData,MATCH("Basic Salary",Source!$C$5:$F$5,0),FALSE),"Retired")</f>
        <v>15000</v>
      </c>
    </row>
    <row r="26" spans="3:11" ht="14.25" customHeight="1" x14ac:dyDescent="0.3">
      <c r="C26" s="2">
        <v>150912</v>
      </c>
      <c r="D26" s="3" t="s">
        <v>65</v>
      </c>
      <c r="E26" s="3" t="s">
        <v>66</v>
      </c>
      <c r="F26" s="4">
        <v>37629</v>
      </c>
      <c r="G26" s="5" t="s">
        <v>11</v>
      </c>
      <c r="H26" s="3" t="s">
        <v>12</v>
      </c>
      <c r="I26" s="6" t="str">
        <f>IFERROR(VLOOKUP('Master Emp sheet'!C26, EmployeeData, MATCH("Region",Source!$C$5:$F$5, 0), FALSE), "Retired")</f>
        <v>South</v>
      </c>
      <c r="J26" s="6" t="str">
        <f>IFERROR(VLOOKUP(C26,EmployeeData,MATCH("Department",Source!$C$5:$F$5,0),FALSE),"Retired")</f>
        <v>Operations</v>
      </c>
      <c r="K26" s="6">
        <f>IFERROR(VLOOKUP(C26,EmployeeData,MATCH("Basic Salary",Source!$C$5:$F$5,0),FALSE),"Retired")</f>
        <v>81000</v>
      </c>
    </row>
    <row r="27" spans="3:11" ht="14.25" customHeight="1" x14ac:dyDescent="0.3">
      <c r="C27" s="2">
        <v>150921</v>
      </c>
      <c r="D27" s="3" t="s">
        <v>68</v>
      </c>
      <c r="E27" s="3" t="s">
        <v>69</v>
      </c>
      <c r="F27" s="4">
        <v>38092</v>
      </c>
      <c r="G27" s="5" t="s">
        <v>24</v>
      </c>
      <c r="H27" s="3" t="s">
        <v>12</v>
      </c>
      <c r="I27" s="6" t="str">
        <f>IFERROR(VLOOKUP('Master Emp sheet'!C27, EmployeeData, MATCH("Region",Source!$C$5:$F$5, 0), FALSE), "Retired")</f>
        <v>South</v>
      </c>
      <c r="J27" s="6" t="str">
        <f>IFERROR(VLOOKUP(C27,EmployeeData,MATCH("Department",Source!$C$5:$F$5,0),FALSE),"Retired")</f>
        <v>Finance</v>
      </c>
      <c r="K27" s="6">
        <f>IFERROR(VLOOKUP(C27,EmployeeData,MATCH("Basic Salary",Source!$C$5:$F$5,0),FALSE),"Retired")</f>
        <v>19000</v>
      </c>
    </row>
    <row r="28" spans="3:11" ht="14.25" customHeight="1" x14ac:dyDescent="0.3">
      <c r="C28" s="2">
        <v>150851</v>
      </c>
      <c r="D28" s="3" t="s">
        <v>71</v>
      </c>
      <c r="E28" s="3" t="s">
        <v>72</v>
      </c>
      <c r="F28" s="4">
        <v>29368</v>
      </c>
      <c r="G28" s="5" t="s">
        <v>24</v>
      </c>
      <c r="H28" s="3" t="s">
        <v>17</v>
      </c>
      <c r="I28" s="6" t="str">
        <f>IFERROR(VLOOKUP('Master Emp sheet'!C28, EmployeeData, MATCH("Region",Source!$C$5:$F$5, 0), FALSE), "Retired")</f>
        <v>East</v>
      </c>
      <c r="J28" s="6" t="str">
        <f>IFERROR(VLOOKUP(C28,EmployeeData,MATCH("Department",Source!$C$5:$F$5,0),FALSE),"Retired")</f>
        <v>Inside Sales</v>
      </c>
      <c r="K28" s="6">
        <f>IFERROR(VLOOKUP(C28,EmployeeData,MATCH("Basic Salary",Source!$C$5:$F$5,0),FALSE),"Retired")</f>
        <v>75000</v>
      </c>
    </row>
    <row r="29" spans="3:11" ht="14.25" customHeight="1" x14ac:dyDescent="0.3">
      <c r="C29" s="2">
        <v>150867</v>
      </c>
      <c r="D29" s="3" t="s">
        <v>73</v>
      </c>
      <c r="E29" s="3" t="s">
        <v>74</v>
      </c>
      <c r="F29" s="4">
        <v>29028</v>
      </c>
      <c r="G29" s="5" t="s">
        <v>11</v>
      </c>
      <c r="H29" s="3" t="s">
        <v>17</v>
      </c>
      <c r="I29" s="6" t="str">
        <f>IFERROR(VLOOKUP('Master Emp sheet'!C29, EmployeeData, MATCH("Region",Source!$C$5:$F$5, 0), FALSE), "Retired")</f>
        <v>East</v>
      </c>
      <c r="J29" s="6" t="str">
        <f>IFERROR(VLOOKUP(C29,EmployeeData,MATCH("Department",Source!$C$5:$F$5,0),FALSE),"Retired")</f>
        <v>Finance</v>
      </c>
      <c r="K29" s="6">
        <f>IFERROR(VLOOKUP(C29,EmployeeData,MATCH("Basic Salary",Source!$C$5:$F$5,0),FALSE),"Retired")</f>
        <v>49000</v>
      </c>
    </row>
    <row r="30" spans="3:11" ht="14.25" customHeight="1" x14ac:dyDescent="0.3">
      <c r="C30" s="2">
        <v>150899</v>
      </c>
      <c r="D30" s="3" t="s">
        <v>75</v>
      </c>
      <c r="E30" s="3" t="s">
        <v>76</v>
      </c>
      <c r="F30" s="4">
        <v>37400</v>
      </c>
      <c r="G30" s="5" t="s">
        <v>24</v>
      </c>
      <c r="H30" s="3" t="s">
        <v>12</v>
      </c>
      <c r="I30" s="6" t="str">
        <f>IFERROR(VLOOKUP('Master Emp sheet'!C30, EmployeeData, MATCH("Region",Source!$C$5:$F$5, 0), FALSE), "Retired")</f>
        <v>Retired</v>
      </c>
      <c r="J30" s="6" t="str">
        <f>IFERROR(VLOOKUP(C30,EmployeeData,MATCH("Department",Source!$C$5:$F$5,0),FALSE),"Retired")</f>
        <v>Retired</v>
      </c>
      <c r="K30" s="6" t="str">
        <f>IFERROR(VLOOKUP(C30,EmployeeData,MATCH("Basic Salary",Source!$C$5:$F$5,0),FALSE),"Retired")</f>
        <v>Retired</v>
      </c>
    </row>
    <row r="31" spans="3:11" ht="14.25" customHeight="1" x14ac:dyDescent="0.3">
      <c r="C31" s="2">
        <v>150975</v>
      </c>
      <c r="D31" s="3" t="s">
        <v>77</v>
      </c>
      <c r="E31" s="3" t="s">
        <v>78</v>
      </c>
      <c r="F31" s="4">
        <v>31478</v>
      </c>
      <c r="G31" s="5" t="s">
        <v>24</v>
      </c>
      <c r="H31" s="3" t="s">
        <v>12</v>
      </c>
      <c r="I31" s="6" t="str">
        <f>IFERROR(VLOOKUP('Master Emp sheet'!C31, EmployeeData, MATCH("Region",Source!$C$5:$F$5, 0), FALSE), "Retired")</f>
        <v>Mid West</v>
      </c>
      <c r="J31" s="6" t="str">
        <f>IFERROR(VLOOKUP(C31,EmployeeData,MATCH("Department",Source!$C$5:$F$5,0),FALSE),"Retired")</f>
        <v>Finance</v>
      </c>
      <c r="K31" s="6">
        <f>IFERROR(VLOOKUP(C31,EmployeeData,MATCH("Basic Salary",Source!$C$5:$F$5,0),FALSE),"Retired")</f>
        <v>83000</v>
      </c>
    </row>
    <row r="32" spans="3:11" ht="14.25" customHeight="1" x14ac:dyDescent="0.3">
      <c r="C32" s="2">
        <v>150901</v>
      </c>
      <c r="D32" s="3" t="s">
        <v>79</v>
      </c>
      <c r="E32" s="3" t="s">
        <v>80</v>
      </c>
      <c r="F32" s="4">
        <v>32946</v>
      </c>
      <c r="G32" s="5" t="s">
        <v>11</v>
      </c>
      <c r="H32" s="3" t="s">
        <v>12</v>
      </c>
      <c r="I32" s="6" t="str">
        <f>IFERROR(VLOOKUP('Master Emp sheet'!C32, EmployeeData, MATCH("Region",Source!$C$5:$F$5, 0), FALSE), "Retired")</f>
        <v>South</v>
      </c>
      <c r="J32" s="6" t="str">
        <f>IFERROR(VLOOKUP(C32,EmployeeData,MATCH("Department",Source!$C$5:$F$5,0),FALSE),"Retired")</f>
        <v>Sales</v>
      </c>
      <c r="K32" s="6">
        <f>IFERROR(VLOOKUP(C32,EmployeeData,MATCH("Basic Salary",Source!$C$5:$F$5,0),FALSE),"Retired")</f>
        <v>53000</v>
      </c>
    </row>
    <row r="33" spans="3:11" ht="14.25" customHeight="1" x14ac:dyDescent="0.3">
      <c r="C33" s="2">
        <v>150968</v>
      </c>
      <c r="D33" s="3" t="s">
        <v>82</v>
      </c>
      <c r="E33" s="3" t="s">
        <v>83</v>
      </c>
      <c r="F33" s="4">
        <v>37208</v>
      </c>
      <c r="G33" s="5" t="s">
        <v>24</v>
      </c>
      <c r="H33" s="3" t="s">
        <v>12</v>
      </c>
      <c r="I33" s="6" t="str">
        <f>IFERROR(VLOOKUP('Master Emp sheet'!C33, EmployeeData, MATCH("Region",Source!$C$5:$F$5, 0), FALSE), "Retired")</f>
        <v>South</v>
      </c>
      <c r="J33" s="6" t="str">
        <f>IFERROR(VLOOKUP(C33,EmployeeData,MATCH("Department",Source!$C$5:$F$5,0),FALSE),"Retired")</f>
        <v>Operations</v>
      </c>
      <c r="K33" s="6">
        <f>IFERROR(VLOOKUP(C33,EmployeeData,MATCH("Basic Salary",Source!$C$5:$F$5,0),FALSE),"Retired")</f>
        <v>65000</v>
      </c>
    </row>
    <row r="34" spans="3:11" ht="14.25" customHeight="1" x14ac:dyDescent="0.3">
      <c r="C34" s="2">
        <v>150773</v>
      </c>
      <c r="D34" s="3" t="s">
        <v>84</v>
      </c>
      <c r="E34" s="3" t="s">
        <v>85</v>
      </c>
      <c r="F34" s="4">
        <v>26860</v>
      </c>
      <c r="G34" s="5" t="s">
        <v>24</v>
      </c>
      <c r="H34" s="3" t="s">
        <v>12</v>
      </c>
      <c r="I34" s="6" t="str">
        <f>IFERROR(VLOOKUP('Master Emp sheet'!C34, EmployeeData, MATCH("Region",Source!$C$5:$F$5, 0), FALSE), "Retired")</f>
        <v>North</v>
      </c>
      <c r="J34" s="6" t="str">
        <f>IFERROR(VLOOKUP(C34,EmployeeData,MATCH("Department",Source!$C$5:$F$5,0),FALSE),"Retired")</f>
        <v>Finance</v>
      </c>
      <c r="K34" s="6">
        <f>IFERROR(VLOOKUP(C34,EmployeeData,MATCH("Basic Salary",Source!$C$5:$F$5,0),FALSE),"Retired")</f>
        <v>85000</v>
      </c>
    </row>
    <row r="35" spans="3:11" ht="14.25" customHeight="1" x14ac:dyDescent="0.3">
      <c r="C35" s="2">
        <v>150840</v>
      </c>
      <c r="D35" s="3" t="s">
        <v>55</v>
      </c>
      <c r="E35" s="3" t="s">
        <v>86</v>
      </c>
      <c r="F35" s="4">
        <v>23136</v>
      </c>
      <c r="G35" s="5" t="s">
        <v>11</v>
      </c>
      <c r="H35" s="3" t="s">
        <v>12</v>
      </c>
      <c r="I35" s="6" t="str">
        <f>IFERROR(VLOOKUP('Master Emp sheet'!C35, EmployeeData, MATCH("Region",Source!$C$5:$F$5, 0), FALSE), "Retired")</f>
        <v>East</v>
      </c>
      <c r="J35" s="6" t="str">
        <f>IFERROR(VLOOKUP(C35,EmployeeData,MATCH("Department",Source!$C$5:$F$5,0),FALSE),"Retired")</f>
        <v>Inside Sales</v>
      </c>
      <c r="K35" s="6">
        <f>IFERROR(VLOOKUP(C35,EmployeeData,MATCH("Basic Salary",Source!$C$5:$F$5,0),FALSE),"Retired")</f>
        <v>20000</v>
      </c>
    </row>
    <row r="36" spans="3:11" ht="14.25" customHeight="1" x14ac:dyDescent="0.3">
      <c r="C36" s="2">
        <v>150850</v>
      </c>
      <c r="D36" s="3" t="s">
        <v>46</v>
      </c>
      <c r="E36" s="3" t="s">
        <v>87</v>
      </c>
      <c r="F36" s="4">
        <v>32027</v>
      </c>
      <c r="G36" s="5" t="s">
        <v>24</v>
      </c>
      <c r="H36" s="3" t="s">
        <v>12</v>
      </c>
      <c r="I36" s="6" t="str">
        <f>IFERROR(VLOOKUP('Master Emp sheet'!C36, EmployeeData, MATCH("Region",Source!$C$5:$F$5, 0), FALSE), "Retired")</f>
        <v>East</v>
      </c>
      <c r="J36" s="6" t="str">
        <f>IFERROR(VLOOKUP(C36,EmployeeData,MATCH("Department",Source!$C$5:$F$5,0),FALSE),"Retired")</f>
        <v>CCD</v>
      </c>
      <c r="K36" s="6">
        <f>IFERROR(VLOOKUP(C36,EmployeeData,MATCH("Basic Salary",Source!$C$5:$F$5,0),FALSE),"Retired")</f>
        <v>47000</v>
      </c>
    </row>
    <row r="37" spans="3:11" ht="14.25" customHeight="1" x14ac:dyDescent="0.3">
      <c r="C37" s="2">
        <v>150962</v>
      </c>
      <c r="D37" s="3" t="s">
        <v>88</v>
      </c>
      <c r="E37" s="3" t="s">
        <v>89</v>
      </c>
      <c r="F37" s="4">
        <v>37773</v>
      </c>
      <c r="G37" s="5" t="s">
        <v>11</v>
      </c>
      <c r="H37" s="3" t="s">
        <v>12</v>
      </c>
      <c r="I37" s="6" t="str">
        <f>IFERROR(VLOOKUP('Master Emp sheet'!C37, EmployeeData, MATCH("Region",Source!$C$5:$F$5, 0), FALSE), "Retired")</f>
        <v>South</v>
      </c>
      <c r="J37" s="6" t="str">
        <f>IFERROR(VLOOKUP(C37,EmployeeData,MATCH("Department",Source!$C$5:$F$5,0),FALSE),"Retired")</f>
        <v>Director</v>
      </c>
      <c r="K37" s="6">
        <f>IFERROR(VLOOKUP(C37,EmployeeData,MATCH("Basic Salary",Source!$C$5:$F$5,0),FALSE),"Retired")</f>
        <v>87000</v>
      </c>
    </row>
    <row r="38" spans="3:11" ht="14.25" customHeight="1" x14ac:dyDescent="0.3">
      <c r="C38" s="2">
        <v>150954</v>
      </c>
      <c r="D38" s="3" t="s">
        <v>90</v>
      </c>
      <c r="E38" s="3" t="s">
        <v>89</v>
      </c>
      <c r="F38" s="4">
        <v>35495</v>
      </c>
      <c r="G38" s="5" t="s">
        <v>11</v>
      </c>
      <c r="H38" s="3" t="s">
        <v>12</v>
      </c>
      <c r="I38" s="6" t="str">
        <f>IFERROR(VLOOKUP('Master Emp sheet'!C38, EmployeeData, MATCH("Region",Source!$C$5:$F$5, 0), FALSE), "Retired")</f>
        <v>Retired</v>
      </c>
      <c r="J38" s="6" t="str">
        <f>IFERROR(VLOOKUP(C38,EmployeeData,MATCH("Department",Source!$C$5:$F$5,0),FALSE),"Retired")</f>
        <v>Retired</v>
      </c>
      <c r="K38" s="6" t="str">
        <f>IFERROR(VLOOKUP(C38,EmployeeData,MATCH("Basic Salary",Source!$C$5:$F$5,0),FALSE),"Retired")</f>
        <v>Retired</v>
      </c>
    </row>
    <row r="39" spans="3:11" ht="14.25" customHeight="1" x14ac:dyDescent="0.3">
      <c r="C39" s="2">
        <v>150874</v>
      </c>
      <c r="D39" s="3" t="s">
        <v>91</v>
      </c>
      <c r="E39" s="3" t="s">
        <v>89</v>
      </c>
      <c r="F39" s="4">
        <v>37890</v>
      </c>
      <c r="G39" s="5" t="s">
        <v>11</v>
      </c>
      <c r="H39" s="3" t="s">
        <v>12</v>
      </c>
      <c r="I39" s="6" t="str">
        <f>IFERROR(VLOOKUP('Master Emp sheet'!C39, EmployeeData, MATCH("Region",Source!$C$5:$F$5, 0), FALSE), "Retired")</f>
        <v>East</v>
      </c>
      <c r="J39" s="6" t="str">
        <f>IFERROR(VLOOKUP(C39,EmployeeData,MATCH("Department",Source!$C$5:$F$5,0),FALSE),"Retired")</f>
        <v>Marketing</v>
      </c>
      <c r="K39" s="6">
        <f>IFERROR(VLOOKUP(C39,EmployeeData,MATCH("Basic Salary",Source!$C$5:$F$5,0),FALSE),"Retired")</f>
        <v>27000</v>
      </c>
    </row>
    <row r="40" spans="3:11" ht="14.25" customHeight="1" x14ac:dyDescent="0.3">
      <c r="C40" s="2">
        <v>150798</v>
      </c>
      <c r="D40" s="3" t="s">
        <v>92</v>
      </c>
      <c r="E40" s="3" t="s">
        <v>89</v>
      </c>
      <c r="F40" s="4">
        <v>28276</v>
      </c>
      <c r="G40" s="5" t="s">
        <v>11</v>
      </c>
      <c r="H40" s="3" t="s">
        <v>12</v>
      </c>
      <c r="I40" s="6" t="str">
        <f>IFERROR(VLOOKUP('Master Emp sheet'!C40, EmployeeData, MATCH("Region",Source!$C$5:$F$5, 0), FALSE), "Retired")</f>
        <v>North</v>
      </c>
      <c r="J40" s="6" t="str">
        <f>IFERROR(VLOOKUP(C40,EmployeeData,MATCH("Department",Source!$C$5:$F$5,0),FALSE),"Retired")</f>
        <v>Digital Marketing</v>
      </c>
      <c r="K40" s="6">
        <f>IFERROR(VLOOKUP(C40,EmployeeData,MATCH("Basic Salary",Source!$C$5:$F$5,0),FALSE),"Retired")</f>
        <v>81000</v>
      </c>
    </row>
    <row r="41" spans="3:11" ht="14.25" customHeight="1" x14ac:dyDescent="0.3">
      <c r="C41" s="2">
        <v>150830</v>
      </c>
      <c r="D41" s="3" t="s">
        <v>93</v>
      </c>
      <c r="E41" s="3" t="s">
        <v>94</v>
      </c>
      <c r="F41" s="4">
        <v>29037</v>
      </c>
      <c r="G41" s="5" t="s">
        <v>11</v>
      </c>
      <c r="H41" s="3" t="s">
        <v>12</v>
      </c>
      <c r="I41" s="6" t="str">
        <f>IFERROR(VLOOKUP('Master Emp sheet'!C41, EmployeeData, MATCH("Region",Source!$C$5:$F$5, 0), FALSE), "Retired")</f>
        <v>North</v>
      </c>
      <c r="J41" s="6" t="str">
        <f>IFERROR(VLOOKUP(C41,EmployeeData,MATCH("Department",Source!$C$5:$F$5,0),FALSE),"Retired")</f>
        <v>Sales</v>
      </c>
      <c r="K41" s="6">
        <f>IFERROR(VLOOKUP(C41,EmployeeData,MATCH("Basic Salary",Source!$C$5:$F$5,0),FALSE),"Retired")</f>
        <v>52000</v>
      </c>
    </row>
    <row r="42" spans="3:11" ht="14.25" customHeight="1" x14ac:dyDescent="0.3">
      <c r="C42" s="2">
        <v>150929</v>
      </c>
      <c r="D42" s="3" t="s">
        <v>95</v>
      </c>
      <c r="E42" s="3" t="s">
        <v>96</v>
      </c>
      <c r="F42" s="4">
        <v>26739</v>
      </c>
      <c r="G42" s="5" t="s">
        <v>24</v>
      </c>
      <c r="H42" s="3" t="s">
        <v>12</v>
      </c>
      <c r="I42" s="6" t="str">
        <f>IFERROR(VLOOKUP('Master Emp sheet'!C42, EmployeeData, MATCH("Region",Source!$C$5:$F$5, 0), FALSE), "Retired")</f>
        <v>South</v>
      </c>
      <c r="J42" s="6" t="str">
        <f>IFERROR(VLOOKUP(C42,EmployeeData,MATCH("Department",Source!$C$5:$F$5,0),FALSE),"Retired")</f>
        <v>Marketing</v>
      </c>
      <c r="K42" s="6">
        <f>IFERROR(VLOOKUP(C42,EmployeeData,MATCH("Basic Salary",Source!$C$5:$F$5,0),FALSE),"Retired")</f>
        <v>58000</v>
      </c>
    </row>
    <row r="43" spans="3:11" ht="14.25" customHeight="1" x14ac:dyDescent="0.3">
      <c r="C43" s="2">
        <v>150982</v>
      </c>
      <c r="D43" s="3" t="s">
        <v>97</v>
      </c>
      <c r="E43" s="3" t="s">
        <v>98</v>
      </c>
      <c r="F43" s="4">
        <v>35574</v>
      </c>
      <c r="G43" s="5" t="s">
        <v>24</v>
      </c>
      <c r="H43" s="3" t="s">
        <v>12</v>
      </c>
      <c r="I43" s="6" t="str">
        <f>IFERROR(VLOOKUP('Master Emp sheet'!C43, EmployeeData, MATCH("Region",Source!$C$5:$F$5, 0), FALSE), "Retired")</f>
        <v>Mid West</v>
      </c>
      <c r="J43" s="6" t="str">
        <f>IFERROR(VLOOKUP(C43,EmployeeData,MATCH("Department",Source!$C$5:$F$5,0),FALSE),"Retired")</f>
        <v>Marketing</v>
      </c>
      <c r="K43" s="6">
        <f>IFERROR(VLOOKUP(C43,EmployeeData,MATCH("Basic Salary",Source!$C$5:$F$5,0),FALSE),"Retired")</f>
        <v>47000</v>
      </c>
    </row>
    <row r="44" spans="3:11" ht="14.25" customHeight="1" x14ac:dyDescent="0.3">
      <c r="C44" s="2">
        <v>150821</v>
      </c>
      <c r="D44" s="3" t="s">
        <v>99</v>
      </c>
      <c r="E44" s="3" t="s">
        <v>100</v>
      </c>
      <c r="F44" s="4">
        <v>29966</v>
      </c>
      <c r="G44" s="5" t="s">
        <v>24</v>
      </c>
      <c r="H44" s="3" t="s">
        <v>17</v>
      </c>
      <c r="I44" s="6" t="str">
        <f>IFERROR(VLOOKUP('Master Emp sheet'!C44, EmployeeData, MATCH("Region",Source!$C$5:$F$5, 0), FALSE), "Retired")</f>
        <v>North</v>
      </c>
      <c r="J44" s="6" t="str">
        <f>IFERROR(VLOOKUP(C44,EmployeeData,MATCH("Department",Source!$C$5:$F$5,0),FALSE),"Retired")</f>
        <v>CCD</v>
      </c>
      <c r="K44" s="6">
        <f>IFERROR(VLOOKUP(C44,EmployeeData,MATCH("Basic Salary",Source!$C$5:$F$5,0),FALSE),"Retired")</f>
        <v>26000</v>
      </c>
    </row>
    <row r="45" spans="3:11" ht="14.25" customHeight="1" x14ac:dyDescent="0.3"/>
    <row r="46" spans="3:11" ht="14.25" customHeight="1" x14ac:dyDescent="0.3"/>
    <row r="47" spans="3:11" ht="14.25" customHeight="1" x14ac:dyDescent="0.3"/>
    <row r="48" spans="3:11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C1:F1000"/>
  <sheetViews>
    <sheetView topLeftCell="A22" workbookViewId="0">
      <selection activeCell="G15" sqref="G15"/>
    </sheetView>
  </sheetViews>
  <sheetFormatPr defaultColWidth="14.44140625" defaultRowHeight="15" customHeight="1" x14ac:dyDescent="0.3"/>
  <cols>
    <col min="1" max="3" width="8.6640625" customWidth="1"/>
    <col min="4" max="4" width="21.33203125" customWidth="1"/>
    <col min="5" max="5" width="8.6640625" customWidth="1"/>
    <col min="6" max="6" width="11.44140625" customWidth="1"/>
    <col min="7" max="26" width="8.6640625" customWidth="1"/>
  </cols>
  <sheetData>
    <row r="1" spans="3:6" ht="14.25" customHeight="1" x14ac:dyDescent="0.3"/>
    <row r="2" spans="3:6" ht="14.25" customHeight="1" x14ac:dyDescent="0.3"/>
    <row r="3" spans="3:6" ht="14.25" customHeight="1" x14ac:dyDescent="0.3"/>
    <row r="4" spans="3:6" ht="14.25" customHeight="1" x14ac:dyDescent="0.3"/>
    <row r="5" spans="3:6" ht="14.25" customHeight="1" x14ac:dyDescent="0.3">
      <c r="C5" s="1" t="s">
        <v>0</v>
      </c>
      <c r="D5" s="1" t="s">
        <v>6</v>
      </c>
      <c r="E5" s="1" t="s">
        <v>7</v>
      </c>
      <c r="F5" s="1" t="s">
        <v>8</v>
      </c>
    </row>
    <row r="6" spans="3:6" ht="14.25" customHeight="1" x14ac:dyDescent="0.3">
      <c r="C6" s="2">
        <v>150773</v>
      </c>
      <c r="D6" s="3" t="s">
        <v>70</v>
      </c>
      <c r="E6" s="3" t="s">
        <v>14</v>
      </c>
      <c r="F6" s="6">
        <v>85000</v>
      </c>
    </row>
    <row r="7" spans="3:6" ht="14.25" customHeight="1" x14ac:dyDescent="0.3">
      <c r="C7" s="2">
        <v>150777</v>
      </c>
      <c r="D7" s="3" t="s">
        <v>29</v>
      </c>
      <c r="E7" s="3" t="s">
        <v>14</v>
      </c>
      <c r="F7" s="6">
        <v>22000</v>
      </c>
    </row>
    <row r="8" spans="3:6" ht="14.25" customHeight="1" x14ac:dyDescent="0.3">
      <c r="C8" s="2">
        <v>150784</v>
      </c>
      <c r="D8" s="3" t="s">
        <v>18</v>
      </c>
      <c r="E8" s="3" t="s">
        <v>14</v>
      </c>
      <c r="F8" s="6">
        <v>35000</v>
      </c>
    </row>
    <row r="9" spans="3:6" ht="14.25" customHeight="1" x14ac:dyDescent="0.3">
      <c r="C9" s="2">
        <v>150791</v>
      </c>
      <c r="D9" s="3" t="s">
        <v>18</v>
      </c>
      <c r="E9" s="3" t="s">
        <v>14</v>
      </c>
      <c r="F9" s="6">
        <v>67000</v>
      </c>
    </row>
    <row r="10" spans="3:6" ht="14.25" customHeight="1" x14ac:dyDescent="0.3">
      <c r="C10" s="2">
        <v>150798</v>
      </c>
      <c r="D10" s="3" t="s">
        <v>18</v>
      </c>
      <c r="E10" s="3" t="s">
        <v>14</v>
      </c>
      <c r="F10" s="6">
        <v>81000</v>
      </c>
    </row>
    <row r="11" spans="3:6" ht="14.25" customHeight="1" x14ac:dyDescent="0.3">
      <c r="C11" s="2">
        <v>150805</v>
      </c>
      <c r="D11" s="3" t="s">
        <v>33</v>
      </c>
      <c r="E11" s="3" t="s">
        <v>14</v>
      </c>
      <c r="F11" s="6">
        <v>91000</v>
      </c>
    </row>
    <row r="12" spans="3:6" ht="14.25" customHeight="1" x14ac:dyDescent="0.3">
      <c r="C12" s="2">
        <v>150814</v>
      </c>
      <c r="D12" s="3" t="s">
        <v>25</v>
      </c>
      <c r="E12" s="3" t="s">
        <v>14</v>
      </c>
      <c r="F12" s="6">
        <v>50000</v>
      </c>
    </row>
    <row r="13" spans="3:6" ht="14.25" customHeight="1" x14ac:dyDescent="0.3">
      <c r="C13" s="2">
        <v>150821</v>
      </c>
      <c r="D13" s="3" t="s">
        <v>54</v>
      </c>
      <c r="E13" s="3" t="s">
        <v>14</v>
      </c>
      <c r="F13" s="6">
        <v>26000</v>
      </c>
    </row>
    <row r="14" spans="3:6" ht="14.25" customHeight="1" x14ac:dyDescent="0.3">
      <c r="C14" s="2">
        <v>150830</v>
      </c>
      <c r="D14" s="3" t="s">
        <v>81</v>
      </c>
      <c r="E14" s="3" t="s">
        <v>14</v>
      </c>
      <c r="F14" s="6">
        <v>52000</v>
      </c>
    </row>
    <row r="15" spans="3:6" ht="14.25" customHeight="1" x14ac:dyDescent="0.3">
      <c r="C15" s="2">
        <v>150834</v>
      </c>
      <c r="D15" s="3" t="s">
        <v>13</v>
      </c>
      <c r="E15" s="3" t="s">
        <v>14</v>
      </c>
      <c r="F15" s="6">
        <v>48000</v>
      </c>
    </row>
    <row r="16" spans="3:6" ht="14.25" customHeight="1" x14ac:dyDescent="0.3">
      <c r="C16" s="2">
        <v>150840</v>
      </c>
      <c r="D16" s="3" t="s">
        <v>25</v>
      </c>
      <c r="E16" s="3" t="s">
        <v>43</v>
      </c>
      <c r="F16" s="6">
        <v>20000</v>
      </c>
    </row>
    <row r="17" spans="3:6" ht="14.25" customHeight="1" x14ac:dyDescent="0.3">
      <c r="C17" s="2">
        <v>150850</v>
      </c>
      <c r="D17" s="3" t="s">
        <v>54</v>
      </c>
      <c r="E17" s="3" t="s">
        <v>43</v>
      </c>
      <c r="F17" s="6">
        <v>47000</v>
      </c>
    </row>
    <row r="18" spans="3:6" ht="14.25" customHeight="1" x14ac:dyDescent="0.3">
      <c r="C18" s="2">
        <v>150851</v>
      </c>
      <c r="D18" s="3" t="s">
        <v>25</v>
      </c>
      <c r="E18" s="3" t="s">
        <v>43</v>
      </c>
      <c r="F18" s="6">
        <v>75000</v>
      </c>
    </row>
    <row r="19" spans="3:6" ht="14.25" customHeight="1" x14ac:dyDescent="0.3">
      <c r="C19" s="2">
        <v>150865</v>
      </c>
      <c r="D19" s="3" t="s">
        <v>51</v>
      </c>
      <c r="E19" s="3" t="s">
        <v>43</v>
      </c>
      <c r="F19" s="6">
        <v>90000</v>
      </c>
    </row>
    <row r="20" spans="3:6" ht="14.25" customHeight="1" x14ac:dyDescent="0.3">
      <c r="C20" s="2">
        <v>150867</v>
      </c>
      <c r="D20" s="3" t="s">
        <v>70</v>
      </c>
      <c r="E20" s="3" t="s">
        <v>43</v>
      </c>
      <c r="F20" s="6">
        <v>49000</v>
      </c>
    </row>
    <row r="21" spans="3:6" ht="14.25" customHeight="1" x14ac:dyDescent="0.3">
      <c r="C21" s="2">
        <v>150874</v>
      </c>
      <c r="D21" s="3" t="s">
        <v>29</v>
      </c>
      <c r="E21" s="3" t="s">
        <v>43</v>
      </c>
      <c r="F21" s="6">
        <v>27000</v>
      </c>
    </row>
    <row r="22" spans="3:6" ht="14.25" customHeight="1" x14ac:dyDescent="0.3">
      <c r="C22" s="2">
        <v>150881</v>
      </c>
      <c r="D22" s="3" t="s">
        <v>18</v>
      </c>
      <c r="E22" s="3" t="s">
        <v>43</v>
      </c>
      <c r="F22" s="6">
        <v>92000</v>
      </c>
    </row>
    <row r="23" spans="3:6" ht="14.25" customHeight="1" x14ac:dyDescent="0.3">
      <c r="C23" s="2">
        <v>150888</v>
      </c>
      <c r="D23" s="3" t="s">
        <v>37</v>
      </c>
      <c r="E23" s="3" t="s">
        <v>43</v>
      </c>
      <c r="F23" s="6">
        <v>43000</v>
      </c>
    </row>
    <row r="24" spans="3:6" ht="14.25" customHeight="1" x14ac:dyDescent="0.3">
      <c r="C24" s="2">
        <v>150894</v>
      </c>
      <c r="D24" s="3" t="s">
        <v>25</v>
      </c>
      <c r="E24" s="3" t="s">
        <v>26</v>
      </c>
      <c r="F24" s="6">
        <v>67000</v>
      </c>
    </row>
    <row r="25" spans="3:6" ht="14.25" customHeight="1" x14ac:dyDescent="0.3">
      <c r="C25" s="2">
        <v>150901</v>
      </c>
      <c r="D25" s="3" t="s">
        <v>81</v>
      </c>
      <c r="E25" s="3" t="s">
        <v>26</v>
      </c>
      <c r="F25" s="6">
        <v>53000</v>
      </c>
    </row>
    <row r="26" spans="3:6" ht="14.25" customHeight="1" x14ac:dyDescent="0.3">
      <c r="C26" s="2">
        <v>150905</v>
      </c>
      <c r="D26" s="3" t="s">
        <v>13</v>
      </c>
      <c r="E26" s="3" t="s">
        <v>26</v>
      </c>
      <c r="F26" s="6">
        <v>62000</v>
      </c>
    </row>
    <row r="27" spans="3:6" ht="14.25" customHeight="1" x14ac:dyDescent="0.3">
      <c r="C27" s="2">
        <v>150912</v>
      </c>
      <c r="D27" s="3" t="s">
        <v>67</v>
      </c>
      <c r="E27" s="3" t="s">
        <v>26</v>
      </c>
      <c r="F27" s="6">
        <v>81000</v>
      </c>
    </row>
    <row r="28" spans="3:6" ht="14.25" customHeight="1" x14ac:dyDescent="0.3">
      <c r="C28" s="2">
        <v>150921</v>
      </c>
      <c r="D28" s="3" t="s">
        <v>70</v>
      </c>
      <c r="E28" s="3" t="s">
        <v>26</v>
      </c>
      <c r="F28" s="6">
        <v>19000</v>
      </c>
    </row>
    <row r="29" spans="3:6" ht="14.25" customHeight="1" x14ac:dyDescent="0.3">
      <c r="C29" s="2">
        <v>150929</v>
      </c>
      <c r="D29" s="3" t="s">
        <v>29</v>
      </c>
      <c r="E29" s="3" t="s">
        <v>26</v>
      </c>
      <c r="F29" s="6">
        <v>58000</v>
      </c>
    </row>
    <row r="30" spans="3:6" ht="14.25" customHeight="1" x14ac:dyDescent="0.3">
      <c r="C30" s="2">
        <v>150930</v>
      </c>
      <c r="D30" s="3" t="s">
        <v>18</v>
      </c>
      <c r="E30" s="3" t="s">
        <v>26</v>
      </c>
      <c r="F30" s="6">
        <v>82000</v>
      </c>
    </row>
    <row r="31" spans="3:6" ht="14.25" customHeight="1" x14ac:dyDescent="0.3">
      <c r="C31" s="2">
        <v>150937</v>
      </c>
      <c r="D31" s="3" t="s">
        <v>37</v>
      </c>
      <c r="E31" s="3" t="s">
        <v>26</v>
      </c>
      <c r="F31" s="6">
        <v>37000</v>
      </c>
    </row>
    <row r="32" spans="3:6" ht="14.25" customHeight="1" x14ac:dyDescent="0.3">
      <c r="C32" s="2">
        <v>150940</v>
      </c>
      <c r="D32" s="3" t="s">
        <v>25</v>
      </c>
      <c r="E32" s="3" t="s">
        <v>26</v>
      </c>
      <c r="F32" s="6">
        <v>87000</v>
      </c>
    </row>
    <row r="33" spans="3:6" ht="14.25" customHeight="1" x14ac:dyDescent="0.3">
      <c r="C33" s="2">
        <v>150947</v>
      </c>
      <c r="D33" s="3" t="s">
        <v>54</v>
      </c>
      <c r="E33" s="3" t="s">
        <v>26</v>
      </c>
      <c r="F33" s="6">
        <v>85000</v>
      </c>
    </row>
    <row r="34" spans="3:6" ht="14.25" customHeight="1" x14ac:dyDescent="0.3">
      <c r="C34" s="2">
        <v>150962</v>
      </c>
      <c r="D34" s="3" t="s">
        <v>33</v>
      </c>
      <c r="E34" s="3" t="s">
        <v>26</v>
      </c>
      <c r="F34" s="6">
        <v>87000</v>
      </c>
    </row>
    <row r="35" spans="3:6" ht="14.25" customHeight="1" x14ac:dyDescent="0.3">
      <c r="C35" s="2">
        <v>150968</v>
      </c>
      <c r="D35" s="3" t="s">
        <v>67</v>
      </c>
      <c r="E35" s="3" t="s">
        <v>26</v>
      </c>
      <c r="F35" s="6">
        <v>65000</v>
      </c>
    </row>
    <row r="36" spans="3:6" ht="14.25" customHeight="1" x14ac:dyDescent="0.3">
      <c r="C36" s="2">
        <v>150975</v>
      </c>
      <c r="D36" s="3" t="s">
        <v>70</v>
      </c>
      <c r="E36" s="3" t="s">
        <v>38</v>
      </c>
      <c r="F36" s="6">
        <v>83000</v>
      </c>
    </row>
    <row r="37" spans="3:6" ht="14.25" customHeight="1" x14ac:dyDescent="0.3">
      <c r="C37" s="2">
        <v>150982</v>
      </c>
      <c r="D37" s="3" t="s">
        <v>29</v>
      </c>
      <c r="E37" s="3" t="s">
        <v>38</v>
      </c>
      <c r="F37" s="6">
        <v>47000</v>
      </c>
    </row>
    <row r="38" spans="3:6" ht="14.25" customHeight="1" x14ac:dyDescent="0.3">
      <c r="C38" s="2">
        <v>150989</v>
      </c>
      <c r="D38" s="3" t="s">
        <v>18</v>
      </c>
      <c r="E38" s="3" t="s">
        <v>38</v>
      </c>
      <c r="F38" s="6">
        <v>45000</v>
      </c>
    </row>
    <row r="39" spans="3:6" ht="14.25" customHeight="1" x14ac:dyDescent="0.3">
      <c r="C39" s="2">
        <v>150990</v>
      </c>
      <c r="D39" s="3" t="s">
        <v>37</v>
      </c>
      <c r="E39" s="3" t="s">
        <v>38</v>
      </c>
      <c r="F39" s="6">
        <v>77000</v>
      </c>
    </row>
    <row r="40" spans="3:6" ht="14.25" customHeight="1" x14ac:dyDescent="0.3">
      <c r="C40" s="2">
        <v>150995</v>
      </c>
      <c r="D40" s="3" t="s">
        <v>25</v>
      </c>
      <c r="E40" s="3" t="s">
        <v>38</v>
      </c>
      <c r="F40" s="6">
        <v>15000</v>
      </c>
    </row>
    <row r="41" spans="3:6" ht="14.25" customHeight="1" x14ac:dyDescent="0.3"/>
    <row r="42" spans="3:6" ht="14.25" customHeight="1" x14ac:dyDescent="0.3"/>
    <row r="43" spans="3:6" ht="14.25" customHeight="1" x14ac:dyDescent="0.3"/>
    <row r="44" spans="3:6" ht="14.25" customHeight="1" x14ac:dyDescent="0.3"/>
    <row r="45" spans="3:6" ht="14.25" customHeight="1" x14ac:dyDescent="0.3"/>
    <row r="46" spans="3:6" ht="14.25" customHeight="1" x14ac:dyDescent="0.3"/>
    <row r="47" spans="3:6" ht="14.25" customHeight="1" x14ac:dyDescent="0.3"/>
    <row r="48" spans="3:6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Index&amp;Match</vt:lpstr>
      <vt:lpstr>Master Emp sheet</vt:lpstr>
      <vt:lpstr>Source</vt:lpstr>
      <vt:lpstr>EmployeeData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Nigam</dc:creator>
  <cp:lastModifiedBy>RKO .</cp:lastModifiedBy>
  <dcterms:created xsi:type="dcterms:W3CDTF">2022-07-27T06:45:44Z</dcterms:created>
  <dcterms:modified xsi:type="dcterms:W3CDTF">2025-05-25T03:44:18Z</dcterms:modified>
</cp:coreProperties>
</file>